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K:\!Marcin\Aktualne\Pranie\projekt 10.02.2025\"/>
    </mc:Choice>
  </mc:AlternateContent>
  <xr:revisionPtr revIDLastSave="0" documentId="13_ncr:1_{C318FF7E-B8AD-481E-B7E0-1A07BF61215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C" sheetId="1" r:id="rId1"/>
    <sheet name="GK PHH_" sheetId="4" state="hidden" r:id="rId2"/>
    <sheet name="stojaki HIEX" sheetId="2" state="hidden" r:id="rId3"/>
  </sheets>
  <definedNames>
    <definedName name="_xlnm.Print_Area" localSheetId="0">FC!$A$1:$N$157</definedName>
  </definedNames>
  <calcPr calcId="191029"/>
</workbook>
</file>

<file path=xl/calcChain.xml><?xml version="1.0" encoding="utf-8"?>
<calcChain xmlns="http://schemas.openxmlformats.org/spreadsheetml/2006/main">
  <c r="G65" i="1" l="1"/>
  <c r="G64" i="1"/>
  <c r="K64" i="1" s="1"/>
  <c r="K116" i="1"/>
  <c r="J116" i="1"/>
  <c r="K113" i="1"/>
  <c r="J113" i="1"/>
  <c r="J96" i="1"/>
  <c r="K96" i="1"/>
  <c r="J98" i="1"/>
  <c r="K98" i="1"/>
  <c r="J100" i="1"/>
  <c r="K100" i="1"/>
  <c r="J102" i="1"/>
  <c r="K102" i="1"/>
  <c r="J104" i="1"/>
  <c r="K104" i="1"/>
  <c r="J106" i="1"/>
  <c r="K106" i="1"/>
  <c r="J108" i="1"/>
  <c r="K108" i="1"/>
  <c r="J110" i="1"/>
  <c r="K110" i="1"/>
  <c r="K94" i="1"/>
  <c r="J94" i="1"/>
  <c r="K91" i="1"/>
  <c r="J91" i="1"/>
  <c r="J82" i="1"/>
  <c r="K82" i="1"/>
  <c r="J84" i="1"/>
  <c r="K84" i="1"/>
  <c r="J86" i="1"/>
  <c r="K86" i="1"/>
  <c r="J88" i="1"/>
  <c r="K88" i="1"/>
  <c r="K80" i="1"/>
  <c r="J80" i="1"/>
  <c r="J69" i="1"/>
  <c r="K69" i="1"/>
  <c r="J71" i="1"/>
  <c r="K71" i="1"/>
  <c r="J73" i="1"/>
  <c r="K73" i="1"/>
  <c r="J75" i="1"/>
  <c r="K75" i="1"/>
  <c r="J77" i="1"/>
  <c r="K77" i="1"/>
  <c r="K67" i="1"/>
  <c r="J67" i="1"/>
  <c r="J47" i="1"/>
  <c r="K47" i="1"/>
  <c r="J49" i="1"/>
  <c r="K49" i="1"/>
  <c r="J51" i="1"/>
  <c r="K51" i="1"/>
  <c r="J53" i="1"/>
  <c r="K53" i="1"/>
  <c r="J55" i="1"/>
  <c r="K55" i="1"/>
  <c r="J57" i="1"/>
  <c r="K57" i="1"/>
  <c r="J59" i="1"/>
  <c r="K59" i="1"/>
  <c r="J61" i="1"/>
  <c r="K61" i="1"/>
  <c r="K45" i="1"/>
  <c r="J45" i="1"/>
  <c r="J22" i="1"/>
  <c r="K22" i="1"/>
  <c r="J24" i="1"/>
  <c r="K24" i="1"/>
  <c r="J26" i="1"/>
  <c r="K26" i="1"/>
  <c r="J28" i="1"/>
  <c r="K28" i="1"/>
  <c r="J30" i="1"/>
  <c r="K30" i="1"/>
  <c r="J32" i="1"/>
  <c r="K32" i="1"/>
  <c r="J34" i="1"/>
  <c r="K34" i="1"/>
  <c r="J36" i="1"/>
  <c r="K36" i="1"/>
  <c r="J38" i="1"/>
  <c r="K38" i="1"/>
  <c r="J40" i="1"/>
  <c r="K40" i="1"/>
  <c r="J42" i="1"/>
  <c r="K42" i="1"/>
  <c r="K20" i="1"/>
  <c r="J20" i="1"/>
  <c r="J64" i="1" l="1"/>
  <c r="J118" i="1" s="1"/>
  <c r="K118" i="1" l="1"/>
  <c r="H26" i="4" l="1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3" i="4"/>
  <c r="H27" i="4" s="1"/>
  <c r="G3" i="4"/>
  <c r="G27" i="4" s="1"/>
</calcChain>
</file>

<file path=xl/sharedStrings.xml><?xml version="1.0" encoding="utf-8"?>
<sst xmlns="http://schemas.openxmlformats.org/spreadsheetml/2006/main" count="511" uniqueCount="248">
  <si>
    <t>cena total na 24 mcy</t>
  </si>
  <si>
    <t>cena jednostkowa na 24 mce (w pln netto)</t>
  </si>
  <si>
    <t>cena jednostkowa na 36 mcy (w pln netto)</t>
  </si>
  <si>
    <t xml:space="preserve">Odpowiadając na zapytanie ofertowe dotyczące podpisania umowy na dostawy artykułów wyposażenia obiektów 
 zarządzanych przez Polski Holding Hotelowy Sp. z o.o. oraz należących do Grupy Kapitałowej PHH </t>
  </si>
  <si>
    <t>Artykuł</t>
  </si>
  <si>
    <t>szacowane zapotrzebowanie na 12 mcy</t>
  </si>
  <si>
    <t>KOSZ ŁAZIENKOWY STALOWY 5L</t>
  </si>
  <si>
    <t>GUILDFORD 0.8L</t>
  </si>
  <si>
    <t>CORSHAM 1.0L</t>
  </si>
  <si>
    <t>Envy ENC001</t>
  </si>
  <si>
    <t>Suszarka do włosów HOMS1600W</t>
  </si>
  <si>
    <t>Suszarka do włosów HTN1400W</t>
  </si>
  <si>
    <t xml:space="preserve">Suszarka PROFICARE PC-HT 3009 </t>
  </si>
  <si>
    <t xml:space="preserve">Żelazko do prasowania na parę Emberton 1600W </t>
  </si>
  <si>
    <t>Żelazko parowe model EMBERTON 2000W</t>
  </si>
  <si>
    <t>Zestaw do prasowania EMBERTON 1600W</t>
  </si>
  <si>
    <t>Zestaw do prasowani BERKSHIRE z żelazkiem na parę</t>
  </si>
  <si>
    <t>Deska do prasowania COMPACT</t>
  </si>
  <si>
    <t>BARIERKA Z ODPINANYM SZNUREM W KOLORZE CZERWONYM</t>
  </si>
  <si>
    <t xml:space="preserve">EMBERTON </t>
  </si>
  <si>
    <t>WALTON</t>
  </si>
  <si>
    <t>CAMBOURNE</t>
  </si>
  <si>
    <t>lp.</t>
  </si>
  <si>
    <t>cena total na 36 mcy</t>
  </si>
  <si>
    <t>• Czajnik o pojemności 0,8 litra
• Płyta grzewcza wykonana z najlepszej jakości stali nierdzewnej SS304
• Moc czajnika 870-1035W - płyta grzewcza
• Podwójna ochrona termostatu i najnowsza technologia przeciwoporażeniowego opatentowanego wewnętrznego bezpiecznika_x000B_ DUAL SAFE
• Podstawka umożliwiająca obrót czajnika o 360°
• Automatyczny wyłącznik czajnika po zagotowaniu wody
• Zabezpieczenie przed włączeniem pustego czajnika
• Opatentowany w Europie wyjątkowy design czajnika
• Oszczędzający energię oraz wodę ECO SAVES
• Wymiary: H187 x W139 x W180
• Waga: 605 g</t>
  </si>
  <si>
    <t>• Czajnik o pojemności 1 litra
• Wykonany z najlepszej jakości stali nierdzewnej SS304
• Moc czajnika 800-950W - płyta grzewcza
• Podwójna ochrona termostatu
• Wewnętrzny bezpiecznik DUAL SAFE
• Podstawka umożliwiająca obrót czajnika o 360°
• Automatyczny wyłącznik czajnika po zagotowaniu wody
• Zabezpieczenie przed włączeniem pustego czajnika
• Opatentowany w Europie wyjątkowy design czajnika
• Oszczędzający energię oraz wodę ECO SAVES
• Wymiary: H190 x W142 x W209
• Waga: 790 g</t>
  </si>
  <si>
    <t>• Wymiary: H250 x W260 x D140 mm
• Moc: 1600 W
• 2 - stopniowa regulacja siły
• 3 - stopniowa regulacja temperatury nawiewu
• Dodatkowe gniazdo umożliwiające podłączenie wielu urządzeń elektrycznych
• Sposób uruchamiania: włącznik dotykowy w słuchawce suszarki
• Sposób podłączenia: przewód zakończony wtyczką
• Rodzaj montażu: naścienny, przykręcana
• Materiał obudowy: tworzywo ABS
• Podwójne zabezpieczenie przed przegrzaniem
• W komplecie końcówka koncentrująca powietrze
• Certyfikat CE i RoHS</t>
  </si>
  <si>
    <t>Wymiary: H240 x W110 x D135 mm
• Moc: 1400 W
• 2 - stopniowa regulacja siły
• 3 - stopniowa regulacja temperatury nawiewu
• Sposób uruchamiania: włącznik dotykowy w słuchawce suszarki
• Suszarka mocowana do bazy magnesem
• Sposób podłączenia: przewód zakończony wtyczką
• Rodzaj montażu: naścienny, przykręcana
• Materiał obudowy: tworzywo ABS
• Podwójne zabezpieczenie przed przegrzaniem
• W komplecie końcówka koncentrująca powietrze
• Certyfikat CE i RoHS</t>
  </si>
  <si>
    <t>Typ suszarki: Standardowa
Moc [W]: 1400
Liczba prędkości nadmuchu: 2
Liczba zakresów temperatury: 2
Funkcje: Funkcja zimnego nadmuchu, Składana rączka</t>
  </si>
  <si>
    <t>Moc 1600W Posiada funkcję automatycznego wyłączenia się gdy pozostanie bez ruchu przez dłużej niż 30 sekund w pozycji leżącej lub 5 minut w pozycji stojącej Aktywny termostat utrzymujący stałą temperaturę stopy prasującej Pojemność zbiornika na wodę 250 ml Pionowy wyrzut pary Kabel o długości do 250 cm Powierzchnia stopy do prasowania 205 x 112 mm Lampka kontrolna oznaczająca gotowość do użytku Nieprzywierająca stopka wykona z teflonu NON-STICK SOLEPLATE Podwójna ochrona termostatu i najnowsza technologia przeciw-porażeniowego opatentowanego wewnętrznego bezpiecznika DUAL SAFE Funkcja ANTI CALC – automatyczne usuwanie kamienia Certyfikaty CE, CB, RoHS &amp; GS Approved Gwarancja: 36 miesięcy KOLORYSTYKA: czarno szary lub biało szary *W razie wyboru konkretnej kolorystyki prosimy o kontakt</t>
  </si>
  <si>
    <t>Deska do prasowania COMPACT SIZE:
• Wymiary złożonego zestawu: 1220 x 330 x 70 mm
• Wymiar powierzchni do prasowania: 970 x 330 mm
• Maksymalna wysokość prasowania: 770 mm
• Aluminiowy pokrowiec odporny na wysoką temperaturę
• Możliwość zawieszenia zestawu w szafie
• Posiada zabezpieczenie antykradzieżowe żelazka
• Lakierowany metodą proszkową - bardzo odporny na korozję
• Waga zestawu: 6 kg
Żelazko parowe HERTFORD o mocy 1600W:
• Długość przewodu 250 cm, kąt skrętu przewodu 360°
• Stopka żelazka wykonana z teflonu NON-STICK SOLEPLATE
• Czujnik bezpieczeństwa: funkcja strażaka
• Naczynie do napełniania wody w żelazku w komplecie
• Podwójna ochrona termostatu DUAL SAFE
• Funkcja ANTI CALC – automatyczne usuwanie kamienia
• Specjalna funkcja zapobiegająca kapaniu wody
• Certyfikaty CE, CB, RoHS &amp; GS Approved</t>
  </si>
  <si>
    <t>• Profesjonalna deska do prasowania
• Wymiary złożonej deski: 1220 x 330 x 70 mm
• Wymiar powierzchni do prasowania: 970 x 330 mm
• Maksymalna wysokość prasowania: 770 mm
• Aluminiowy pokrowiec odporny na wysoką temperaturę
• Lakierowana metodą proszkową - bardzo odporna na korozję
• Waga: 3.75 kg</t>
  </si>
  <si>
    <t>kosz LAKIEROWANY 9L</t>
  </si>
  <si>
    <t>suszarka do rąk ALPHADRY (srebrna)</t>
  </si>
  <si>
    <t>Czajnik GUILDFORD:
• Wykonany z melaminy
• Pojemność: 0.8L / moc: 950 W
• Płyta grzewcza wyprodukowana ze stali nierdzewnej SS304
• System ochrony termostatu DUAL SAFE
• Oszczędzający energię oraz wodę system ECO SAVES
• Zabezpieczenie przed włączeniem pustego czajnika
• Długość: przewodu zasilającego: 800 mm
• Podstawka umożliwiająca obrót czajnika o 360°
• Gwarancja: 36 miesięcy
Taca WALTON:
• Wymiary: wys. x szer. x głę. – 38 x 458 x 228 mm
• Wykonana z tworzywa ABS ze strukturą drewnopodobną
• Odporna na zabrudzenia, wilgoć oraz wysoką temperaturę
• Zawiera wyjmowaną tackę ociekową na kubki
• Zintegrowany przybornik na saszetki np. kawę i herbatę
• Średnica bazy czajnika: 143 mm</t>
  </si>
  <si>
    <t>• Wykonany ze stali nierdzewnej SS304
• Pojemność: 0.5 lub 1.0L / moc: 950W
• Kolor: inox
• Płyta grzewcza wyprodukowana ze stali nierdzewnej SS304
• System ochrony termostatu DUAL SAFE
• Oszczędzający energię oraz wodę system ECO SAVES
• Zabezpieczenie przed włączeniem pustego czajnika
• Długość: przewodu zasilającego: 800 mm
• Podstawka umożliwiająca obrót czajnika o 360°
• Gwarancja: 36 miesięcy
Taca WALTON:
• Wymiary: wys. x szer. x głę. – 38 x 458 x 228 mm
• Wykonana z tworzywa ABS ze strukturą drewnopodobną
• Odporna na zabrudzenia, wilgoć oraz wysoką temperaturę
• Zawiera wyjmowaną tackę ociekową na kubki
• Zintegrowany przybornik na saszetki np. kawę i herbatę
• Średnica bazy czajnika: 143 mm</t>
  </si>
  <si>
    <t>Czajnik GUILDFORD:
• Wykonany z melaminy
• Pojemność: 0.8L / moc: 950 W
• Płyta grzewcza wyprodukowana ze stali nierdzewnej SS304
• System ochrony termostatu DUAL SAFE
• Oszczędzający energię oraz wodę system ECO SAVES
• Zabezpieczenie przed włączeniem pustego czajnika
• Długość: przewodu zasilającego: 800 mm
• Podstawka umożliwiająca obrót czajnika o 360°
• Gwarancja: 36 miesięcy
Taca CAMBOURNE:
• Wymiary: wys. x szer. x głę. – 80 x 272 x 170 mm
• Wykonana z solidnego i trwałego drewna
• Odporna na zabrudzenia, wilgoć oraz wysoką temperaturę
• Zintegrowana szufladka na saszetki np. kawę i herbatę
• Średnica bazy czajnika: 143 mm</t>
  </si>
  <si>
    <t>sejf wrzutowy:• Wymiary zewnętrzne (W x S x G) 600x250x250 mm• Wymiary wewnętrzne (W x S x G) 367x232x183 mm
• Wymiary w świetle drzwi (W x S) 335x110 mm• Pojemność: 19L• Waga: 28 kg• Klasa odporności S1 wg IMP zgodnie z PN-EN 14450:2006.
• Sejf i wrzutnia zamykane zamkami kluczowymi VdS-Klasa I
Sejf nie będzie podłączony do alarmu.</t>
  </si>
  <si>
    <t>wykonany ze stali matowaej kolor szary, pojemność 9L, wyjmowane wewnętrzne wiaderko z pałąkiem, uchwyt do przenoszenia kosza, nierysująca podstawa bezpieczna dla podłogi, otwierany przycisk pedałowy</t>
  </si>
  <si>
    <t>słupek odgradzający w kolorze złotym z czterokierunkowym uchwytem do liny oraz obciążeniem o wadze łącznej 6 kg, aksamitna lina o dł.1,5m średnicy 3 cm w kolorze czerwonym</t>
  </si>
  <si>
    <t>https://www.euro.com.pl/czajniki/envy-enc01.bhtml#opis
Kolor biały, pojemniśc 1,7L, moc 2150 W, wykonany z tworzenia sztucznego z filtrem antyosadowym, z obrotową podstawą, ze wskaźnikiem poziomu wody, podświetlany włącznik/wyłącznik</t>
  </si>
  <si>
    <t>sejf wrzutowy</t>
  </si>
  <si>
    <t xml:space="preserve">Suszarka do włosów </t>
  </si>
  <si>
    <t>nazwa producenta/
poprzedni model</t>
  </si>
  <si>
    <t>• Moc 2000W
• Posiada funkcję automatycznego wyłączenia się gdy pozostanie bez ruchu przez dłużej niż 30 sekund w pozycji leżącej lub 5 minut w pozycji stojącej
• Aktywny termostat utrzymujący stałą temperaturę stopy prasującej 
• Pojemność zbiornika na wodę 250 ml
• Pionowy wyrzut pary
• Kabel o długości do 250 cm 
• Powierzchnia stopy do prasowania 205 x 112 mm 
• Lampka kontrolna oznaczająca gotowość do użytku
• Nieprzywierająca stopka wykona z teflonu NON-STICK SOLEPLATE 
• Podwójna ochrona termostatu i najnowsza technologia przeciw-porażeniowego opatentowanego wewnętrznego bezpiecznika  DUAL SAFE
• Funkcja ANTI CALC – automatyczne usuwanie kamienia</t>
  </si>
  <si>
    <t>• Wolnostojąca deska do prasowania z żelazkiem
• Waga zestawu: 6 kg
• Wymiary deski złożonej: H1325 x W420 mm
• Powierzchnia do prasowania: H940 x W350 mm
• Posiada 7 parametrów ustawień wysokości - maksymalna wysokość deski 880 mm
• Niezwykle wygodna w przechowywaniu
• Pokrowiec wykonany z materiału odpornego na działanie wysokiej temperatury
• Czujnik ruchu w żelazku: żelazko pozostawione bez ruchu na stopie wyłączy się po 30 sekundach,
pozostawione w pozycji pionowej po 5 minutach
• Możliwość zawieszenia w szafie
• Deska posiada specjalny hak na garderobę
• Pełna integracja deski z żelazkiem
• Posiada zabezpieczenie antykradzieżowe żelazka
• Deska malowana metodą proszkową - wyjątkowo odporna na korozję.</t>
  </si>
  <si>
    <t>• Stabilna i wygodna dostawka hotelowa
• Wymiary ramy: W90 x L200 cm
• Wymiary po złożeniu: L110 x W90 x H34 cm
• Elementy metalowe stelażu wykonane z rurek o średnicy 1” i grubości 1,1 mm
• Dopuszczalne obciążenie: 120 kg
• Materac piankowy o podwyższonej sprężystości (poliuretan)
• Materac obszyty mieszanką tkanin bawełnianych i poliestrowych
• Wymiary materaca: L187 x W88 x H10 cm
• Elementy drewniane stelażu wykonane z 17 elastycznych deseczek (sklejka 5- warstwowa)
• Waga 25 kg
• Gwarancja: 24 miesiące</t>
  </si>
  <si>
    <t>dostawka do pokoju MODEL EX22</t>
  </si>
  <si>
    <t>• Wykonane z wysokiej klasy stali nierdzewnej odpornej na korozje
• Mechanizm pedałowy umożliwiający bezdotykowe otwieranie pokrywy
• Wewnętrzy wkład wykonany z tworzywa z uchwytem
ułatwiającym opróżnianie kosza
• chrom połysk</t>
  </si>
  <si>
    <t>• Moc 1650W
• Efektywny czas suszenia rąk: od 10 do 15 sekund
• Wbudowany filtr powietrza
• Klasa izolacji elektrycznej II IP24
• Zabezpieczenie przed przegrzaniem
• Pokrywa wykonana z trwałego tworzywa ABS</t>
  </si>
  <si>
    <t xml:space="preserve">
specyfikacja</t>
  </si>
  <si>
    <t>bosh 2400 W</t>
  </si>
  <si>
    <t xml:space="preserve">żelazko na pare </t>
  </si>
  <si>
    <t>vileda</t>
  </si>
  <si>
    <t>Philips 1400 W</t>
  </si>
  <si>
    <t xml:space="preserve">deska do prasowania </t>
  </si>
  <si>
    <t xml:space="preserve">suszarka do włosów </t>
  </si>
  <si>
    <t xml:space="preserve">czajnik elektryczny </t>
  </si>
  <si>
    <t>nawa proponowanego zamiennika</t>
  </si>
  <si>
    <t xml:space="preserve">Żelazko do prasowania na parę </t>
  </si>
  <si>
    <t xml:space="preserve">Zestaw do prasowania </t>
  </si>
  <si>
    <t>Zestaw do prasowania  z żelazkiem na parę</t>
  </si>
  <si>
    <t xml:space="preserve">Deska do prasowania </t>
  </si>
  <si>
    <t>STALOWY 5L</t>
  </si>
  <si>
    <t xml:space="preserve">KOSZ ŁAZIENKOWY </t>
  </si>
  <si>
    <t>suma</t>
  </si>
  <si>
    <t>Imię i nazwisko autora oferty:</t>
  </si>
  <si>
    <t>Adres oferenta - kod, miejscowość, ulica, nr domu, nr lokalu:</t>
  </si>
  <si>
    <t>NIP ofertenta:</t>
  </si>
  <si>
    <t>Data sporządzenia oferty:</t>
  </si>
  <si>
    <t>UWAGA, PROSZĘ WYPEŁNIĆ TYLKO BIAŁE POLA</t>
  </si>
  <si>
    <t>Dane oferenta</t>
  </si>
  <si>
    <t>Ważność oferty (minimum 90 dni)</t>
  </si>
  <si>
    <t>Jednostka miary</t>
  </si>
  <si>
    <t>Wskazówki odnośnie skutecznej odpowiedzi na zapytanie.
Wypełniony dokument prosimy przesłać jako:
- dokument Excel do celów analizy oraz
- skan dokumentu w formacie PDF ze stemplem i podpisem osoby upoważnionej lub podpisem kwalifikowanym, jako dowód przystąpienia do zapytania ofertowego.</t>
  </si>
  <si>
    <t>Nazwa firmy/oferenta (zgodna z dokumentami rejestrowymi firmy)</t>
  </si>
  <si>
    <t>Nazwa Handlowa (jeśli jest niezgodna z nazwą w dokumentach rejestrowych firmy)</t>
  </si>
  <si>
    <t>Wartość oferty</t>
  </si>
  <si>
    <t>Nr konta bankowego:</t>
  </si>
  <si>
    <t>Nr telefonu autora oferty:</t>
  </si>
  <si>
    <t>E-mail autora oferty:</t>
  </si>
  <si>
    <t>Zapytanie ofertowe
dotyczące świadczenia usług pralniczych na potrzeby Jednostek zarządzanych przez Polski Holding Hotelowy sp. z o.o. oraz dla spółek należących do Grupy Kapitałowej PHH</t>
  </si>
  <si>
    <t>Obiekty zarządzane przez Polski Holding Hotelowy sp. z o.o.</t>
  </si>
  <si>
    <t>Lp.</t>
  </si>
  <si>
    <t>Wartość w okresie 36 miesięcy</t>
  </si>
  <si>
    <t>Uwagi</t>
  </si>
  <si>
    <t>Courtyard by Marriott Warsaw Airport</t>
  </si>
  <si>
    <t>00-906 Warszawa, ul. Żwirki i Wigury 1 J</t>
  </si>
  <si>
    <t>Bielizna hotelowa</t>
  </si>
  <si>
    <t>kg</t>
  </si>
  <si>
    <t>Bielizna gastronomiczna</t>
  </si>
  <si>
    <t>Renaissance Warsaw Airport</t>
  </si>
  <si>
    <t>00-906 Warszawa, ul. Żwirki i Wigury 1H</t>
  </si>
  <si>
    <t>Hampton by Hilton Warsaw Airport</t>
  </si>
  <si>
    <t>02-148 Warszawa, ul. Komitetu Obrony Robotników 39 F</t>
  </si>
  <si>
    <t>Hampton by Hilton Gdańsk Airport</t>
  </si>
  <si>
    <t>80-298 Gdańsk, ul. Juliusza Słowackiego 220</t>
  </si>
  <si>
    <t>Moxy Katowice Airport</t>
  </si>
  <si>
    <t>42-625 Pyrzowice, ul. Wolności 90</t>
  </si>
  <si>
    <t xml:space="preserve">Moxy Poznań Airport  </t>
  </si>
  <si>
    <t>60-189 Poznań, ul. Bukowska 303</t>
  </si>
  <si>
    <t>Golden Tulip Międzyzdroje Residence</t>
  </si>
  <si>
    <t>72-500 Międzyzdroje, ul. Gryfa Pomorskiego 79</t>
  </si>
  <si>
    <t>Golden Tulip Gdańsk Residence</t>
  </si>
  <si>
    <t>80-358 Gdańsk, ul. Piastowska 160</t>
  </si>
  <si>
    <t>Best Western Hotel Jurata</t>
  </si>
  <si>
    <t>84-141 Jurata, Świętopełka 11</t>
  </si>
  <si>
    <t>Best Western Plus Hotel Olsztyn Old Town</t>
  </si>
  <si>
    <t>10-081 Olsztyn, Al. Warszawska 39</t>
  </si>
  <si>
    <t xml:space="preserve">Holiday Inn Express Rzeszów -Jasionka </t>
  </si>
  <si>
    <t>36-002 Jasionka, ul. Jasionka 952</t>
  </si>
  <si>
    <t>Hotel Halo Szczyrk</t>
  </si>
  <si>
    <t>43-370 Szczyrk, ul. Wrzosowa 21</t>
  </si>
  <si>
    <t>Obiekty zarządzane przez PHH HOTELE Sp. z o.o.</t>
  </si>
  <si>
    <t>Best Western Plus Hotel Rzeszów City Center</t>
  </si>
  <si>
    <t>ul. Langiewicza 29b, 35-085 Rzeszów</t>
  </si>
  <si>
    <t>Obiekt Halo Hel</t>
  </si>
  <si>
    <t>ul.Boczna 11, 84 - 150 Hel</t>
  </si>
  <si>
    <t>Hotel Halo Toruń</t>
  </si>
  <si>
    <t>ul. Wola Zamkowska 16, 87-100 Toruń</t>
  </si>
  <si>
    <t>Hotel Halo Szczecin</t>
  </si>
  <si>
    <t>ul. Potulicka 1a, 70-230 Szczecin</t>
  </si>
  <si>
    <t>Hotel Holiday Inn Express Lublin</t>
  </si>
  <si>
    <t>ul. Spadochroniarzy 9, 20-043 Lublin</t>
  </si>
  <si>
    <t>Hotel Iskra</t>
  </si>
  <si>
    <t>ul. Planty 4, 26-600 Radom</t>
  </si>
  <si>
    <t>Hotel Kapitan</t>
  </si>
  <si>
    <t>ul. Narutowicza 17d, 70-240 Szczecin</t>
  </si>
  <si>
    <t>Hotel Aiden by Best Western Łódź</t>
  </si>
  <si>
    <t>ul. Legionów 81, 91-072 Łódź</t>
  </si>
  <si>
    <t>Four Points by Sheraton Wrocław</t>
  </si>
  <si>
    <t>ul. Gajowicka 130, 53-322 Wrocław</t>
  </si>
  <si>
    <t>WOJEWÓDZKIE PRZEDSIĘBIORSTWO USŁUG TURYSTYCZNYCH Sp. z o.o.</t>
  </si>
  <si>
    <t>Obiekty zarządzane przez ELBEST Sp. z o.o.</t>
  </si>
  <si>
    <t>Hotel voco Katowice</t>
  </si>
  <si>
    <t>Aleja Korfantego 9, 40-951 Katowice</t>
  </si>
  <si>
    <t>Hotel Krynica **** w Krynicy - Zdroju</t>
  </si>
  <si>
    <t xml:space="preserve">ul. Park Sportowy 3, 33-380 Krynica-Zdrój </t>
  </si>
  <si>
    <t>Hotel Wolin *** w Międzyzdrojach</t>
  </si>
  <si>
    <t>Nowomyśliwska 76, 72-500 Międzyzdroje</t>
  </si>
  <si>
    <t>Hotel Wodnik *** w Słoku k/ Bełchatowa</t>
  </si>
  <si>
    <t>Słok k. Bełchatowa, 97-400 Bełchatów</t>
  </si>
  <si>
    <t>Hotel Sport *** w Bełchatowie</t>
  </si>
  <si>
    <t>1-go Maja 63, 97-400 Bełchatów</t>
  </si>
  <si>
    <t>Hotel Solina *** w Myczkowcach k/ Soliny</t>
  </si>
  <si>
    <t>Myczkowce b/n, 38-623 Uherce Mineralne</t>
  </si>
  <si>
    <t>Hotel Rychło *** w Bogatyni</t>
  </si>
  <si>
    <t>ul. Pocztowa 15, 59-920 Bogatynia</t>
  </si>
  <si>
    <t>Obiekty zarządzane przez INTERFERIE S.A.</t>
  </si>
  <si>
    <t>INTERFERIE OSW Chalkozyn w Kołobrzegu</t>
  </si>
  <si>
    <t>ul. Zdrojowa 1, 78-100 Kołobrzeg</t>
  </si>
  <si>
    <t xml:space="preserve">INTERFERIE OSW Cechsztyn w Ustroniu Morskim </t>
  </si>
  <si>
    <t xml:space="preserve">ul. B. Chrobrego 58, 78-111 Ustronie Morskie  </t>
  </si>
  <si>
    <t>INTERFERIE Sport Hotel BORNIT w Szklarskiej Porębie</t>
  </si>
  <si>
    <t>ul. Mickiewicza 21, 58-580 Szklarska Poręba</t>
  </si>
  <si>
    <t xml:space="preserve">Interferie Aquapark Sport Hotel Malachit w Świeradowe- Zdroju            </t>
  </si>
  <si>
    <t>ul. Kościuszki 1, 59-850 Świeradów Zdrój</t>
  </si>
  <si>
    <t>INTERFERIE Sanatorium Uzdrowiskowe Argentyt w Dąbkach</t>
  </si>
  <si>
    <t xml:space="preserve">ul. Wydmowa 17, 76-156 Dąbki </t>
  </si>
  <si>
    <t>INTERFERIE MEDICAL SPA Sp. z o.o.</t>
  </si>
  <si>
    <t>Obiekty zarządzane przez GEOVITA S.A.</t>
  </si>
  <si>
    <t>Interferie Medical SPA w Świnoujściu</t>
  </si>
  <si>
    <t>ul. Uzdrowiskowa 15, 72-600 Świnoujście</t>
  </si>
  <si>
    <t>Geovita w Lądku Zdrój</t>
  </si>
  <si>
    <t>ul. Graniczna 14, 57-540 Lądek Zdrój</t>
  </si>
  <si>
    <t>Geovita w Zakopanem</t>
  </si>
  <si>
    <t>ul. Wierchowa 4, 34-500 Zakopane</t>
  </si>
  <si>
    <t>Geovita w Wiśle</t>
  </si>
  <si>
    <t>os. Bajcary 14, 43-460 Wisła</t>
  </si>
  <si>
    <t>Geovita w Krynicy-Zdrój</t>
  </si>
  <si>
    <t>ul. Leśna 15, 33-380 Krynica-Zdrój</t>
  </si>
  <si>
    <t>Geovita w Złockiem</t>
  </si>
  <si>
    <t>Złockie 80, 33-370 Muszyna</t>
  </si>
  <si>
    <t>Geovita w Jadwisinie</t>
  </si>
  <si>
    <t>ul. Ogrodowa 31, 05 – 140 Jadwisin gm. Serock</t>
  </si>
  <si>
    <t>Geovita w Dąbkach</t>
  </si>
  <si>
    <t>ul. Letniskowa 4, 76-156 Dąbki</t>
  </si>
  <si>
    <t>Geovita w Dźwirzynie</t>
  </si>
  <si>
    <t>ul. Wyzwolenia 27, 78-131 Dźwirzyno</t>
  </si>
  <si>
    <t>Hotel Perła Bieszczadów</t>
  </si>
  <si>
    <t>38-710 Czarna Górna 61 k. Ustrzyk Dolnych</t>
  </si>
  <si>
    <t xml:space="preserve">PRZEDSIĘBIORSTWO USŁUGOWE „HOLTUR” Sp. z o.o. </t>
  </si>
  <si>
    <t>PHN PROPERTY MANAGEMENT sp. z o.o.</t>
  </si>
  <si>
    <t xml:space="preserve">Zakład Leczniczy Sanatorium Uzdrowiskowe ORW KOŁOBRZEG - PODCZELE </t>
  </si>
  <si>
    <t>78-100 Kołobrzeg ul. Koszalińska 72</t>
  </si>
  <si>
    <t>Regent Warsaw Hotel</t>
  </si>
  <si>
    <t>ul. Belwederska 23, 00-761 Warszawa</t>
  </si>
  <si>
    <t>Województwo</t>
  </si>
  <si>
    <t>Mazowieckie</t>
  </si>
  <si>
    <t>Pomorskie</t>
  </si>
  <si>
    <t>Śląskie</t>
  </si>
  <si>
    <t>Wielkopolskie</t>
  </si>
  <si>
    <t>Zachodniopomorskie</t>
  </si>
  <si>
    <t>Warmińsko-Mazurskie</t>
  </si>
  <si>
    <t>Podkarpackie</t>
  </si>
  <si>
    <t>Kujawsko-Pomorskie</t>
  </si>
  <si>
    <t>Lubelskie</t>
  </si>
  <si>
    <t>Łódzkie</t>
  </si>
  <si>
    <t>Dolnośląskie</t>
  </si>
  <si>
    <t>Małopolskie</t>
  </si>
  <si>
    <r>
      <t xml:space="preserve">Nazwa asortymentu podstawowego </t>
    </r>
    <r>
      <rPr>
        <b/>
        <sz val="11"/>
        <color rgb="FFFF0000"/>
        <rFont val="Calibri"/>
        <family val="2"/>
        <charset val="238"/>
        <scheme val="minor"/>
      </rPr>
      <t>*</t>
    </r>
  </si>
  <si>
    <t>1 szt</t>
  </si>
  <si>
    <t>Dostęp do oprogramowania służącego do rozliczania usług pralniczych i kontroli nad oznakowanym asortymentem (w tym szkolenie personelu, serwis, licencje i inne koszty zwiazane z używaniem oprogramowania)</t>
  </si>
  <si>
    <t>opłata miesięczna</t>
  </si>
  <si>
    <t>Czytnik dalekiego zasięgu kompatybilny z tagami pralniczymi</t>
  </si>
  <si>
    <t>OPCJONALNIE : Bramka do odczytywania ilości brudnej i czystej bielizny hotelowej i gastronomicznej</t>
  </si>
  <si>
    <t>Cena netto PLN w odniesieniu do jedn. miary przy umowie na 24 miesiące</t>
  </si>
  <si>
    <t>Cena netto PLN w odniesieniu do jedn. miary przy umowie na 36 miesięcy</t>
  </si>
  <si>
    <t>Wartość w okresie 24 miesięcy</t>
  </si>
  <si>
    <t>dla hotelu Moxy Katowice Airport, adres 42-625 Pyrzowice, ul. Wolności 90 - WYMÓG</t>
  </si>
  <si>
    <t>dla hotelu Renaissance Warsaw Airport, adres 00-906 Warszawa, ul. Żwirki i Wigury 1H - WYMÓG</t>
  </si>
  <si>
    <t>Oznakowanie asortymentu tagami pralniczymi RFID wraz z usługami dodatkowymi</t>
  </si>
  <si>
    <t>Usługa wszycia metek (drukarka termozgrzewalna)</t>
  </si>
  <si>
    <t>Usługa wtopienia metek (zgrzewarka)</t>
  </si>
  <si>
    <t>Dostęp do platfory służącej do rozliczania usług pralniczych i kontroli nad oznakowanym asortymentem. Platforma powinna zawierać dostęp do raportów prania , faktur wraz z cenami oraz specyfikacji.</t>
  </si>
  <si>
    <t>dla hotelu Hotel Halo Toruń, adres ul. Wola Zamkowska 16, 87-100 Toruń - OPCJONALNIE</t>
  </si>
  <si>
    <t>Usługa wszycia metek</t>
  </si>
  <si>
    <r>
      <t xml:space="preserve">Szacunkowa ilość w okresie 12 miesięcy w odniesieniu do jedn. Miary </t>
    </r>
    <r>
      <rPr>
        <b/>
        <sz val="11"/>
        <color rgb="FFFF0000"/>
        <rFont val="Calibri"/>
        <family val="2"/>
        <charset val="238"/>
        <scheme val="minor"/>
      </rPr>
      <t>**</t>
    </r>
  </si>
  <si>
    <t>** UWAGA: Szacunkowe ilości asortymentu podane w tabeli powyżej określone zostały jedynie na potrzeby porównania ofert w postępowaniu zakupowym i nie stanowią zobowiązania Zamawiającego do ich wykonania ani nie dają prawa Wykonawcy do roszczeń wynikających z niewykonania powyższych ilości w okresie obowiązywania Umowy. Usługi realizowane będą przez cały okres trwania Umowy, zgodnie z bieżącymi potrzebami Zamawiającego.</t>
  </si>
  <si>
    <t>Podpis osoby upowaznionej do reprezentacji Wykonawcy</t>
  </si>
  <si>
    <t>Koszt oznakowania czipem 1 szt bielizny hotelowej lub gastronomicznej w ramach systemu automatycznej kontroli prania RFID UHF (ilosć asortymentu w hotelu: ok. 5000 szt)
Obecnie funkcjonują czipy Datamars modele FT-301 oraz FT-401</t>
  </si>
  <si>
    <t>Koszt oznakowania czipem 1 szt bielizny hotelowej lub gastronomicznej (ilosć asortymentu w hotelu : ok. 9400 szt)
Obecnie funkcjonują czipy DataMars</t>
  </si>
  <si>
    <t>Koszt oznakowania czipem 1 szt bielizny hotelowej lub gastronomicznej (ilosć asortymentu w hotelu : ok. 2000 szt)</t>
  </si>
  <si>
    <t>Dostęp do platfory służącej do rozliczania usług pralniczych i kontroli nad oznakowanym asortymentem. Platforma powinna zawierać dostęp do raportów prania, faktur wraz z cenami oraz specyfikacji.</t>
  </si>
  <si>
    <t>Czytnik dalekiego zasięgu kompatybilny z tagami pralniczymi (docelowo potrzebne byłyby 2 szt)</t>
  </si>
  <si>
    <t>Bramka do odczytywania ilości brudnej i czystej bielizny hotelowej i gastronomicznej (docelowo potrzebne byłyby 3 szt)</t>
  </si>
  <si>
    <r>
      <rPr>
        <sz val="10"/>
        <color rgb="FFFF0000"/>
        <rFont val="Calibri"/>
        <family val="2"/>
        <charset val="238"/>
        <scheme val="minor"/>
      </rPr>
      <t xml:space="preserve">* </t>
    </r>
    <r>
      <rPr>
        <sz val="10"/>
        <rFont val="Calibri"/>
        <family val="2"/>
        <charset val="238"/>
        <scheme val="minor"/>
      </rPr>
      <t xml:space="preserve">jako asortyment podstawowy przyjmuje się:
</t>
    </r>
    <r>
      <rPr>
        <b/>
        <sz val="10"/>
        <rFont val="Calibri"/>
        <family val="2"/>
        <charset val="238"/>
        <scheme val="minor"/>
      </rPr>
      <t>Bielizna hotelowa</t>
    </r>
    <r>
      <rPr>
        <sz val="10"/>
        <rFont val="Calibri"/>
        <family val="2"/>
        <charset val="238"/>
        <scheme val="minor"/>
      </rPr>
      <t xml:space="preserve"> - poszwa, poszewka, prześcieradło, prześcieradło ochronne, ręczniki, dywaniki (stopka), szlafroki
</t>
    </r>
    <r>
      <rPr>
        <b/>
        <sz val="10"/>
        <rFont val="Calibri"/>
        <family val="2"/>
        <charset val="238"/>
        <scheme val="minor"/>
      </rPr>
      <t>Bielizna gastronomiczna</t>
    </r>
    <r>
      <rPr>
        <sz val="10"/>
        <rFont val="Calibri"/>
        <family val="2"/>
        <charset val="238"/>
        <scheme val="minor"/>
      </rPr>
      <t xml:space="preserve"> - obrusy zwykłe, obrusy okrągłe, serwety, nakłady na obrusy okrągłe i zwykłe</t>
    </r>
  </si>
  <si>
    <t xml:space="preserve">Kołdra </t>
  </si>
  <si>
    <t>Koc</t>
  </si>
  <si>
    <t xml:space="preserve">Poduszka </t>
  </si>
  <si>
    <t>Maskownica / Pasaż / Narzutka</t>
  </si>
  <si>
    <t>Sukno na stół konferencyjny</t>
  </si>
  <si>
    <t>Podkład higieniczny na materac</t>
  </si>
  <si>
    <t>Topper na łóżko</t>
  </si>
  <si>
    <t>Protektor / zipper na poduszki</t>
  </si>
  <si>
    <t>Pokrowiec na krzesło</t>
  </si>
  <si>
    <t>Pokrowiec na stół</t>
  </si>
  <si>
    <t>Falbany, przywieszki</t>
  </si>
  <si>
    <t xml:space="preserve">Zasłony </t>
  </si>
  <si>
    <t>Zasłony zaciemniające tzw. blackout</t>
  </si>
  <si>
    <t>Firany z pokoi hotelowych</t>
  </si>
  <si>
    <t xml:space="preserve">Pranie asortymentu wyposażenia pokoi  i części wspólnych </t>
  </si>
  <si>
    <t>kg.</t>
  </si>
  <si>
    <t>Nazwa asortymentu</t>
  </si>
  <si>
    <t>Załącznik nr 2A - Formularz asortymentowo-cenowy- cennik podstawowy</t>
  </si>
  <si>
    <t>Odległość między zakładem pralniczym a obiektem dla którego złozono ofertę</t>
  </si>
  <si>
    <t>Adres zakładu pralniczego realizującego usługi, dla których złożono ofertę</t>
  </si>
  <si>
    <t>L.p.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</si>
</sst>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</numFmts>
  <fonts count="23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8"/>
      <name val="Calibri"/>
      <family val="2"/>
      <charset val="238"/>
      <scheme val="minor"/>
    </font>
    <font>
      <sz val="10"/>
      <name val="Lato"/>
      <family val="2"/>
      <charset val="238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2" fillId="0" borderId="1" xfId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center" wrapText="1"/>
    </xf>
    <xf numFmtId="0" fontId="5" fillId="9" borderId="5" xfId="0" applyFont="1" applyFill="1" applyBorder="1" applyAlignment="1">
      <alignment horizontal="left" vertical="center"/>
    </xf>
    <xf numFmtId="0" fontId="5" fillId="9" borderId="5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vertical="center"/>
    </xf>
    <xf numFmtId="0" fontId="7" fillId="0" borderId="0" xfId="0" applyFont="1"/>
    <xf numFmtId="0" fontId="7" fillId="6" borderId="1" xfId="0" applyFont="1" applyFill="1" applyBorder="1"/>
    <xf numFmtId="43" fontId="7" fillId="6" borderId="1" xfId="3" applyFont="1" applyFill="1" applyBorder="1"/>
    <xf numFmtId="44" fontId="7" fillId="0" borderId="1" xfId="4" applyFont="1" applyBorder="1"/>
    <xf numFmtId="0" fontId="7" fillId="8" borderId="2" xfId="0" applyFont="1" applyFill="1" applyBorder="1"/>
    <xf numFmtId="0" fontId="7" fillId="8" borderId="3" xfId="0" applyFont="1" applyFill="1" applyBorder="1"/>
    <xf numFmtId="0" fontId="7" fillId="8" borderId="4" xfId="0" applyFont="1" applyFill="1" applyBorder="1"/>
    <xf numFmtId="164" fontId="7" fillId="6" borderId="1" xfId="0" applyNumberFormat="1" applyFont="1" applyFill="1" applyBorder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5" borderId="2" xfId="0" applyFont="1" applyFill="1" applyBorder="1"/>
    <xf numFmtId="0" fontId="7" fillId="5" borderId="3" xfId="0" applyFont="1" applyFill="1" applyBorder="1"/>
    <xf numFmtId="0" fontId="17" fillId="5" borderId="3" xfId="0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43" fontId="7" fillId="6" borderId="1" xfId="3" applyFont="1" applyFill="1" applyBorder="1" applyAlignment="1">
      <alignment vertical="center"/>
    </xf>
    <xf numFmtId="44" fontId="7" fillId="0" borderId="1" xfId="4" applyFont="1" applyBorder="1" applyAlignment="1">
      <alignment vertical="center"/>
    </xf>
    <xf numFmtId="0" fontId="0" fillId="0" borderId="0" xfId="0" applyAlignment="1">
      <alignment vertical="center"/>
    </xf>
    <xf numFmtId="0" fontId="5" fillId="9" borderId="2" xfId="0" applyFont="1" applyFill="1" applyBorder="1" applyAlignment="1">
      <alignment horizontal="left" vertical="center"/>
    </xf>
    <xf numFmtId="0" fontId="5" fillId="9" borderId="3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5" fillId="9" borderId="2" xfId="0" applyFont="1" applyFill="1" applyBorder="1" applyAlignment="1">
      <alignment vertical="center" wrapText="1"/>
    </xf>
    <xf numFmtId="44" fontId="7" fillId="8" borderId="3" xfId="4" applyFont="1" applyFill="1" applyBorder="1"/>
    <xf numFmtId="44" fontId="19" fillId="5" borderId="2" xfId="4" applyFont="1" applyFill="1" applyBorder="1" applyAlignment="1">
      <alignment horizontal="center" vertical="center"/>
    </xf>
    <xf numFmtId="44" fontId="17" fillId="5" borderId="4" xfId="4" applyFont="1" applyFill="1" applyBorder="1" applyAlignment="1">
      <alignment horizontal="right" vertical="center"/>
    </xf>
    <xf numFmtId="0" fontId="7" fillId="6" borderId="5" xfId="0" applyFont="1" applyFill="1" applyBorder="1"/>
    <xf numFmtId="43" fontId="7" fillId="6" borderId="5" xfId="3" applyFont="1" applyFill="1" applyBorder="1"/>
    <xf numFmtId="44" fontId="7" fillId="0" borderId="5" xfId="4" applyFont="1" applyBorder="1"/>
    <xf numFmtId="0" fontId="7" fillId="5" borderId="4" xfId="0" applyFont="1" applyFill="1" applyBorder="1" applyAlignment="1">
      <alignment horizontal="center" vertical="top" wrapText="1"/>
    </xf>
    <xf numFmtId="44" fontId="17" fillId="5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5" fillId="9" borderId="7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center"/>
    </xf>
    <xf numFmtId="44" fontId="7" fillId="6" borderId="5" xfId="4" applyFont="1" applyFill="1" applyBorder="1" applyAlignment="1">
      <alignment horizontal="center"/>
    </xf>
    <xf numFmtId="44" fontId="7" fillId="6" borderId="6" xfId="4" applyFont="1" applyFill="1" applyBorder="1" applyAlignment="1">
      <alignment horizontal="center"/>
    </xf>
    <xf numFmtId="44" fontId="7" fillId="0" borderId="5" xfId="4" applyFont="1" applyFill="1" applyBorder="1" applyAlignment="1">
      <alignment horizontal="center"/>
    </xf>
    <xf numFmtId="44" fontId="7" fillId="0" borderId="6" xfId="4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top" wrapText="1"/>
    </xf>
    <xf numFmtId="0" fontId="4" fillId="2" borderId="1" xfId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center" wrapText="1"/>
    </xf>
    <xf numFmtId="44" fontId="7" fillId="0" borderId="2" xfId="4" applyFont="1" applyBorder="1" applyAlignment="1">
      <alignment horizontal="center" vertical="center"/>
    </xf>
    <xf numFmtId="44" fontId="7" fillId="0" borderId="3" xfId="4" applyFont="1" applyBorder="1" applyAlignment="1">
      <alignment horizontal="center" vertical="center"/>
    </xf>
    <xf numFmtId="44" fontId="7" fillId="0" borderId="4" xfId="4" applyFont="1" applyBorder="1" applyAlignment="1">
      <alignment horizontal="center" vertical="center"/>
    </xf>
    <xf numFmtId="44" fontId="7" fillId="0" borderId="2" xfId="4" applyFont="1" applyBorder="1" applyAlignment="1">
      <alignment horizontal="center"/>
    </xf>
    <xf numFmtId="44" fontId="7" fillId="0" borderId="3" xfId="4" applyFont="1" applyBorder="1" applyAlignment="1">
      <alignment horizontal="center"/>
    </xf>
    <xf numFmtId="44" fontId="7" fillId="0" borderId="4" xfId="4" applyFont="1" applyBorder="1" applyAlignment="1">
      <alignment horizontal="center"/>
    </xf>
    <xf numFmtId="0" fontId="7" fillId="6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top" wrapText="1"/>
    </xf>
    <xf numFmtId="0" fontId="15" fillId="6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top" wrapText="1"/>
    </xf>
    <xf numFmtId="14" fontId="7" fillId="2" borderId="1" xfId="0" applyNumberFormat="1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18" fillId="7" borderId="1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center" vertical="top" wrapText="1"/>
    </xf>
    <xf numFmtId="0" fontId="22" fillId="6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</cellXfs>
  <cellStyles count="5">
    <cellStyle name="Dziesiętny" xfId="3" builtinId="3"/>
    <cellStyle name="Hiperłącze" xfId="1" builtinId="8"/>
    <cellStyle name="Normalny" xfId="0" builtinId="0"/>
    <cellStyle name="Normalny 2" xfId="2" xr:uid="{B2FD426A-5F48-49E7-B147-93C5A33FE8D4}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21</xdr:col>
      <xdr:colOff>68580</xdr:colOff>
      <xdr:row>15</xdr:row>
      <xdr:rowOff>213360</xdr:rowOff>
    </xdr:to>
    <xdr:pic>
      <xdr:nvPicPr>
        <xdr:cNvPr id="2158" name="Obraz 1">
          <a:extLst>
            <a:ext uri="{FF2B5EF4-FFF2-40B4-BE49-F238E27FC236}">
              <a16:creationId xmlns:a16="http://schemas.microsoft.com/office/drawing/2014/main" id="{78D761DF-31F0-4C4E-834E-827503E9B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7640"/>
          <a:ext cx="12260580" cy="251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uro.com.pl/czajniki/envy-enc01.b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Q169"/>
  <sheetViews>
    <sheetView tabSelected="1" topLeftCell="A109" zoomScale="90" zoomScaleNormal="90" workbookViewId="0">
      <selection activeCell="B116" sqref="B116:B117"/>
    </sheetView>
  </sheetViews>
  <sheetFormatPr defaultColWidth="8.90625" defaultRowHeight="13" x14ac:dyDescent="0.25"/>
  <cols>
    <col min="1" max="1" width="5.08984375" style="40" customWidth="1"/>
    <col min="2" max="2" width="29.08984375" style="40" customWidth="1"/>
    <col min="3" max="3" width="24.6328125" style="40" customWidth="1"/>
    <col min="4" max="4" width="15.1796875" style="40" customWidth="1"/>
    <col min="5" max="5" width="22.6328125" style="40" bestFit="1" customWidth="1"/>
    <col min="6" max="6" width="11.54296875" style="41" customWidth="1"/>
    <col min="7" max="7" width="22.90625" style="41" customWidth="1"/>
    <col min="8" max="11" width="19" style="41" customWidth="1"/>
    <col min="12" max="12" width="20.81640625" style="41" bestFit="1" customWidth="1"/>
    <col min="13" max="13" width="20" style="41" bestFit="1" customWidth="1"/>
    <col min="14" max="14" width="15.1796875" style="41" customWidth="1"/>
    <col min="15" max="15" width="8.90625" style="27"/>
    <col min="16" max="16384" width="8.90625" style="1"/>
  </cols>
  <sheetData>
    <row r="1" spans="1:17" ht="15.5" x14ac:dyDescent="0.25">
      <c r="A1" s="102" t="s">
        <v>244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7" ht="24" customHeight="1" x14ac:dyDescent="0.25">
      <c r="A2" s="103" t="s">
        <v>70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7" ht="49.25" customHeight="1" x14ac:dyDescent="0.25">
      <c r="A3" s="104" t="s">
        <v>81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7" s="2" customFormat="1" ht="68.400000000000006" customHeight="1" x14ac:dyDescent="0.25">
      <c r="A4" s="101" t="s">
        <v>74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28"/>
    </row>
    <row r="5" spans="1:17" customFormat="1" ht="11.4" customHeight="1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7" ht="14.5" x14ac:dyDescent="0.25">
      <c r="A6" s="105" t="s">
        <v>71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7" x14ac:dyDescent="0.25">
      <c r="A7" s="101" t="s">
        <v>66</v>
      </c>
      <c r="B7" s="101"/>
      <c r="C7" s="101"/>
      <c r="D7" s="101"/>
      <c r="E7" s="101"/>
      <c r="F7" s="90"/>
      <c r="G7" s="90"/>
      <c r="H7" s="90"/>
      <c r="I7" s="90"/>
      <c r="J7" s="90"/>
      <c r="K7" s="90"/>
      <c r="L7" s="90"/>
      <c r="M7" s="90"/>
      <c r="N7" s="90"/>
    </row>
    <row r="8" spans="1:17" x14ac:dyDescent="0.25">
      <c r="A8" s="101" t="s">
        <v>75</v>
      </c>
      <c r="B8" s="101"/>
      <c r="C8" s="101"/>
      <c r="D8" s="101"/>
      <c r="E8" s="101"/>
      <c r="F8" s="90"/>
      <c r="G8" s="90"/>
      <c r="H8" s="90"/>
      <c r="I8" s="90"/>
      <c r="J8" s="90"/>
      <c r="K8" s="90"/>
      <c r="L8" s="90"/>
      <c r="M8" s="90"/>
      <c r="N8" s="90"/>
      <c r="Q8" s="26"/>
    </row>
    <row r="9" spans="1:17" x14ac:dyDescent="0.25">
      <c r="A9" s="101" t="s">
        <v>76</v>
      </c>
      <c r="B9" s="101"/>
      <c r="C9" s="101"/>
      <c r="D9" s="101"/>
      <c r="E9" s="101"/>
      <c r="F9" s="90"/>
      <c r="G9" s="90"/>
      <c r="H9" s="90"/>
      <c r="I9" s="90"/>
      <c r="J9" s="90"/>
      <c r="K9" s="90"/>
      <c r="L9" s="90"/>
      <c r="M9" s="90"/>
      <c r="N9" s="90"/>
    </row>
    <row r="10" spans="1:17" x14ac:dyDescent="0.25">
      <c r="A10" s="101" t="s">
        <v>67</v>
      </c>
      <c r="B10" s="101"/>
      <c r="C10" s="101"/>
      <c r="D10" s="101"/>
      <c r="E10" s="101"/>
      <c r="F10" s="90"/>
      <c r="G10" s="90"/>
      <c r="H10" s="90"/>
      <c r="I10" s="90"/>
      <c r="J10" s="90"/>
      <c r="K10" s="90"/>
      <c r="L10" s="90"/>
      <c r="M10" s="90"/>
      <c r="N10" s="90"/>
    </row>
    <row r="11" spans="1:17" x14ac:dyDescent="0.25">
      <c r="A11" s="101" t="s">
        <v>68</v>
      </c>
      <c r="B11" s="101"/>
      <c r="C11" s="101"/>
      <c r="D11" s="101"/>
      <c r="E11" s="101"/>
      <c r="F11" s="90"/>
      <c r="G11" s="90"/>
      <c r="H11" s="90"/>
      <c r="I11" s="90"/>
      <c r="J11" s="90"/>
      <c r="K11" s="90"/>
      <c r="L11" s="90"/>
      <c r="M11" s="90"/>
      <c r="N11" s="90"/>
    </row>
    <row r="12" spans="1:17" x14ac:dyDescent="0.25">
      <c r="A12" s="101" t="s">
        <v>78</v>
      </c>
      <c r="B12" s="101"/>
      <c r="C12" s="101"/>
      <c r="D12" s="101"/>
      <c r="E12" s="101"/>
      <c r="F12" s="90"/>
      <c r="G12" s="90"/>
      <c r="H12" s="90"/>
      <c r="I12" s="90"/>
      <c r="J12" s="90"/>
      <c r="K12" s="90"/>
      <c r="L12" s="90"/>
      <c r="M12" s="90"/>
      <c r="N12" s="90"/>
    </row>
    <row r="13" spans="1:17" x14ac:dyDescent="0.25">
      <c r="A13" s="101" t="s">
        <v>79</v>
      </c>
      <c r="B13" s="101"/>
      <c r="C13" s="101"/>
      <c r="D13" s="101"/>
      <c r="E13" s="101"/>
      <c r="F13" s="90"/>
      <c r="G13" s="90"/>
      <c r="H13" s="90"/>
      <c r="I13" s="90"/>
      <c r="J13" s="90"/>
      <c r="K13" s="90"/>
      <c r="L13" s="90"/>
      <c r="M13" s="90"/>
      <c r="N13" s="90"/>
    </row>
    <row r="14" spans="1:17" ht="14.5" x14ac:dyDescent="0.25">
      <c r="A14" s="101" t="s">
        <v>80</v>
      </c>
      <c r="B14" s="101"/>
      <c r="C14" s="101"/>
      <c r="D14" s="101"/>
      <c r="E14" s="101"/>
      <c r="F14" s="91"/>
      <c r="G14" s="91"/>
      <c r="H14" s="91"/>
      <c r="I14" s="91"/>
      <c r="J14" s="91"/>
      <c r="K14" s="91"/>
      <c r="L14" s="91"/>
      <c r="M14" s="91"/>
      <c r="N14" s="91"/>
    </row>
    <row r="15" spans="1:17" x14ac:dyDescent="0.25">
      <c r="A15" s="101" t="s">
        <v>69</v>
      </c>
      <c r="B15" s="101"/>
      <c r="C15" s="101"/>
      <c r="D15" s="101"/>
      <c r="E15" s="101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17" x14ac:dyDescent="0.25">
      <c r="A16" s="101" t="s">
        <v>72</v>
      </c>
      <c r="B16" s="101"/>
      <c r="C16" s="101"/>
      <c r="D16" s="101"/>
      <c r="E16" s="101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1:14" customFormat="1" x14ac:dyDescent="0.3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18" spans="1:14" customFormat="1" ht="69" customHeight="1" x14ac:dyDescent="0.25">
      <c r="A18" s="89" t="s">
        <v>83</v>
      </c>
      <c r="B18" s="89"/>
      <c r="C18" s="89"/>
      <c r="D18" s="29" t="s">
        <v>187</v>
      </c>
      <c r="E18" s="30" t="s">
        <v>200</v>
      </c>
      <c r="F18" s="30" t="s">
        <v>73</v>
      </c>
      <c r="G18" s="30" t="s">
        <v>217</v>
      </c>
      <c r="H18" s="30" t="s">
        <v>206</v>
      </c>
      <c r="I18" s="30" t="s">
        <v>207</v>
      </c>
      <c r="J18" s="30" t="s">
        <v>208</v>
      </c>
      <c r="K18" s="30" t="s">
        <v>84</v>
      </c>
      <c r="L18" s="30" t="s">
        <v>246</v>
      </c>
      <c r="M18" s="30" t="s">
        <v>245</v>
      </c>
      <c r="N18" s="30" t="s">
        <v>85</v>
      </c>
    </row>
    <row r="19" spans="1:14" customFormat="1" ht="14.5" x14ac:dyDescent="0.3">
      <c r="A19" s="36"/>
      <c r="B19" s="31" t="s">
        <v>82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8"/>
    </row>
    <row r="20" spans="1:14" s="32" customFormat="1" x14ac:dyDescent="0.3">
      <c r="A20" s="86">
        <v>1</v>
      </c>
      <c r="B20" s="83" t="s">
        <v>86</v>
      </c>
      <c r="C20" s="83" t="s">
        <v>87</v>
      </c>
      <c r="D20" s="83" t="s">
        <v>188</v>
      </c>
      <c r="E20" s="33" t="s">
        <v>88</v>
      </c>
      <c r="F20" s="33" t="s">
        <v>89</v>
      </c>
      <c r="G20" s="34">
        <v>351323.95999999996</v>
      </c>
      <c r="H20" s="35"/>
      <c r="I20" s="35"/>
      <c r="J20" s="66">
        <f>G20*H20*2+G21*H21*2</f>
        <v>0</v>
      </c>
      <c r="K20" s="66">
        <f>I20*G20*3+G21*I21*3</f>
        <v>0</v>
      </c>
      <c r="L20" s="68"/>
      <c r="M20" s="68"/>
      <c r="N20" s="72"/>
    </row>
    <row r="21" spans="1:14" s="32" customFormat="1" x14ac:dyDescent="0.3">
      <c r="A21" s="88"/>
      <c r="B21" s="84"/>
      <c r="C21" s="84"/>
      <c r="D21" s="84"/>
      <c r="E21" s="33" t="s">
        <v>90</v>
      </c>
      <c r="F21" s="33" t="s">
        <v>89</v>
      </c>
      <c r="G21" s="34">
        <v>5235.9699999999993</v>
      </c>
      <c r="H21" s="35"/>
      <c r="I21" s="35"/>
      <c r="J21" s="67"/>
      <c r="K21" s="67"/>
      <c r="L21" s="69"/>
      <c r="M21" s="69"/>
      <c r="N21" s="73"/>
    </row>
    <row r="22" spans="1:14" s="32" customFormat="1" x14ac:dyDescent="0.3">
      <c r="A22" s="86">
        <v>2</v>
      </c>
      <c r="B22" s="83" t="s">
        <v>91</v>
      </c>
      <c r="C22" s="83" t="s">
        <v>92</v>
      </c>
      <c r="D22" s="83" t="s">
        <v>188</v>
      </c>
      <c r="E22" s="33" t="s">
        <v>88</v>
      </c>
      <c r="F22" s="33" t="s">
        <v>89</v>
      </c>
      <c r="G22" s="34">
        <v>363301.87</v>
      </c>
      <c r="H22" s="35"/>
      <c r="I22" s="35"/>
      <c r="J22" s="66">
        <f t="shared" ref="J22" si="0">G22*H22*2+G23*H23*2</f>
        <v>0</v>
      </c>
      <c r="K22" s="66">
        <f t="shared" ref="K22" si="1">I22*G22*3+G23*I23*3</f>
        <v>0</v>
      </c>
      <c r="L22" s="68"/>
      <c r="M22" s="68"/>
      <c r="N22" s="72"/>
    </row>
    <row r="23" spans="1:14" customFormat="1" x14ac:dyDescent="0.3">
      <c r="A23" s="88"/>
      <c r="B23" s="84"/>
      <c r="C23" s="84"/>
      <c r="D23" s="84"/>
      <c r="E23" s="33" t="s">
        <v>90</v>
      </c>
      <c r="F23" s="33" t="s">
        <v>89</v>
      </c>
      <c r="G23" s="34">
        <v>4186.04</v>
      </c>
      <c r="H23" s="35"/>
      <c r="I23" s="35"/>
      <c r="J23" s="67"/>
      <c r="K23" s="67"/>
      <c r="L23" s="69"/>
      <c r="M23" s="69"/>
      <c r="N23" s="73"/>
    </row>
    <row r="24" spans="1:14" customFormat="1" x14ac:dyDescent="0.3">
      <c r="A24" s="86">
        <v>3</v>
      </c>
      <c r="B24" s="83" t="s">
        <v>93</v>
      </c>
      <c r="C24" s="83" t="s">
        <v>94</v>
      </c>
      <c r="D24" s="83" t="s">
        <v>188</v>
      </c>
      <c r="E24" s="33" t="s">
        <v>88</v>
      </c>
      <c r="F24" s="33" t="s">
        <v>89</v>
      </c>
      <c r="G24" s="34">
        <v>164440</v>
      </c>
      <c r="H24" s="35"/>
      <c r="I24" s="35"/>
      <c r="J24" s="66">
        <f t="shared" ref="J24" si="2">G24*H24*2+G25*H25*2</f>
        <v>0</v>
      </c>
      <c r="K24" s="66">
        <f t="shared" ref="K24" si="3">I24*G24*3+G25*I25*3</f>
        <v>0</v>
      </c>
      <c r="L24" s="68"/>
      <c r="M24" s="68"/>
      <c r="N24" s="72"/>
    </row>
    <row r="25" spans="1:14" customFormat="1" x14ac:dyDescent="0.3">
      <c r="A25" s="88"/>
      <c r="B25" s="84"/>
      <c r="C25" s="84"/>
      <c r="D25" s="84"/>
      <c r="E25" s="33" t="s">
        <v>90</v>
      </c>
      <c r="F25" s="33" t="s">
        <v>89</v>
      </c>
      <c r="G25" s="39">
        <v>0</v>
      </c>
      <c r="H25" s="35"/>
      <c r="I25" s="35"/>
      <c r="J25" s="67"/>
      <c r="K25" s="67"/>
      <c r="L25" s="69"/>
      <c r="M25" s="69"/>
      <c r="N25" s="73"/>
    </row>
    <row r="26" spans="1:14" customFormat="1" x14ac:dyDescent="0.3">
      <c r="A26" s="86">
        <v>4</v>
      </c>
      <c r="B26" s="83" t="s">
        <v>95</v>
      </c>
      <c r="C26" s="83" t="s">
        <v>96</v>
      </c>
      <c r="D26" s="83" t="s">
        <v>189</v>
      </c>
      <c r="E26" s="33" t="s">
        <v>88</v>
      </c>
      <c r="F26" s="33" t="s">
        <v>89</v>
      </c>
      <c r="G26" s="34">
        <v>112677</v>
      </c>
      <c r="H26" s="35"/>
      <c r="I26" s="35"/>
      <c r="J26" s="66">
        <f t="shared" ref="J26" si="4">G26*H26*2+G27*H27*2</f>
        <v>0</v>
      </c>
      <c r="K26" s="66">
        <f t="shared" ref="K26" si="5">I26*G26*3+G27*I27*3</f>
        <v>0</v>
      </c>
      <c r="L26" s="68"/>
      <c r="M26" s="68"/>
      <c r="N26" s="72"/>
    </row>
    <row r="27" spans="1:14" customFormat="1" x14ac:dyDescent="0.3">
      <c r="A27" s="88"/>
      <c r="B27" s="84"/>
      <c r="C27" s="84"/>
      <c r="D27" s="84"/>
      <c r="E27" s="33" t="s">
        <v>90</v>
      </c>
      <c r="F27" s="33" t="s">
        <v>89</v>
      </c>
      <c r="G27" s="34">
        <v>20</v>
      </c>
      <c r="H27" s="35"/>
      <c r="I27" s="35"/>
      <c r="J27" s="67"/>
      <c r="K27" s="67"/>
      <c r="L27" s="69"/>
      <c r="M27" s="69"/>
      <c r="N27" s="73"/>
    </row>
    <row r="28" spans="1:14" customFormat="1" ht="13.75" customHeight="1" x14ac:dyDescent="0.3">
      <c r="A28" s="86">
        <v>5</v>
      </c>
      <c r="B28" s="83" t="s">
        <v>97</v>
      </c>
      <c r="C28" s="83" t="s">
        <v>98</v>
      </c>
      <c r="D28" s="83" t="s">
        <v>190</v>
      </c>
      <c r="E28" s="33" t="s">
        <v>88</v>
      </c>
      <c r="F28" s="33" t="s">
        <v>89</v>
      </c>
      <c r="G28" s="34">
        <v>92300</v>
      </c>
      <c r="H28" s="35"/>
      <c r="I28" s="35"/>
      <c r="J28" s="66">
        <f t="shared" ref="J28" si="6">G28*H28*2+G29*H29*2</f>
        <v>0</v>
      </c>
      <c r="K28" s="66">
        <f t="shared" ref="K28" si="7">I28*G28*3+G29*I29*3</f>
        <v>0</v>
      </c>
      <c r="L28" s="68"/>
      <c r="M28" s="68"/>
      <c r="N28" s="72"/>
    </row>
    <row r="29" spans="1:14" customFormat="1" x14ac:dyDescent="0.3">
      <c r="A29" s="88"/>
      <c r="B29" s="84"/>
      <c r="C29" s="84"/>
      <c r="D29" s="84"/>
      <c r="E29" s="33" t="s">
        <v>90</v>
      </c>
      <c r="F29" s="33" t="s">
        <v>89</v>
      </c>
      <c r="G29" s="34">
        <v>0</v>
      </c>
      <c r="H29" s="35"/>
      <c r="I29" s="35"/>
      <c r="J29" s="67"/>
      <c r="K29" s="67"/>
      <c r="L29" s="69"/>
      <c r="M29" s="69"/>
      <c r="N29" s="73"/>
    </row>
    <row r="30" spans="1:14" customFormat="1" x14ac:dyDescent="0.3">
      <c r="A30" s="86">
        <v>6</v>
      </c>
      <c r="B30" s="83" t="s">
        <v>99</v>
      </c>
      <c r="C30" s="83" t="s">
        <v>100</v>
      </c>
      <c r="D30" s="83" t="s">
        <v>191</v>
      </c>
      <c r="E30" s="33" t="s">
        <v>88</v>
      </c>
      <c r="F30" s="33" t="s">
        <v>89</v>
      </c>
      <c r="G30" s="34">
        <v>81500</v>
      </c>
      <c r="H30" s="35"/>
      <c r="I30" s="35"/>
      <c r="J30" s="66">
        <f t="shared" ref="J30" si="8">G30*H30*2+G31*H31*2</f>
        <v>0</v>
      </c>
      <c r="K30" s="66">
        <f t="shared" ref="K30" si="9">I30*G30*3+G31*I31*3</f>
        <v>0</v>
      </c>
      <c r="L30" s="68"/>
      <c r="M30" s="68"/>
      <c r="N30" s="72"/>
    </row>
    <row r="31" spans="1:14" customFormat="1" x14ac:dyDescent="0.3">
      <c r="A31" s="88"/>
      <c r="B31" s="84"/>
      <c r="C31" s="84"/>
      <c r="D31" s="84"/>
      <c r="E31" s="33" t="s">
        <v>90</v>
      </c>
      <c r="F31" s="33" t="s">
        <v>89</v>
      </c>
      <c r="G31" s="34">
        <v>0</v>
      </c>
      <c r="H31" s="35"/>
      <c r="I31" s="35"/>
      <c r="J31" s="67"/>
      <c r="K31" s="67"/>
      <c r="L31" s="69"/>
      <c r="M31" s="69"/>
      <c r="N31" s="73"/>
    </row>
    <row r="32" spans="1:14" customFormat="1" x14ac:dyDescent="0.3">
      <c r="A32" s="86">
        <v>7</v>
      </c>
      <c r="B32" s="83" t="s">
        <v>101</v>
      </c>
      <c r="C32" s="83" t="s">
        <v>102</v>
      </c>
      <c r="D32" s="83" t="s">
        <v>192</v>
      </c>
      <c r="E32" s="33" t="s">
        <v>88</v>
      </c>
      <c r="F32" s="33" t="s">
        <v>89</v>
      </c>
      <c r="G32" s="34">
        <v>75400</v>
      </c>
      <c r="H32" s="35"/>
      <c r="I32" s="35"/>
      <c r="J32" s="66">
        <f t="shared" ref="J32" si="10">G32*H32*2+G33*H33*2</f>
        <v>0</v>
      </c>
      <c r="K32" s="66">
        <f t="shared" ref="K32" si="11">I32*G32*3+G33*I33*3</f>
        <v>0</v>
      </c>
      <c r="L32" s="68"/>
      <c r="M32" s="68"/>
      <c r="N32" s="72"/>
    </row>
    <row r="33" spans="1:14" customFormat="1" x14ac:dyDescent="0.3">
      <c r="A33" s="88"/>
      <c r="B33" s="84"/>
      <c r="C33" s="84"/>
      <c r="D33" s="84"/>
      <c r="E33" s="33" t="s">
        <v>90</v>
      </c>
      <c r="F33" s="33" t="s">
        <v>89</v>
      </c>
      <c r="G33" s="34">
        <v>150</v>
      </c>
      <c r="H33" s="35"/>
      <c r="I33" s="35"/>
      <c r="J33" s="67"/>
      <c r="K33" s="67"/>
      <c r="L33" s="69"/>
      <c r="M33" s="69"/>
      <c r="N33" s="73"/>
    </row>
    <row r="34" spans="1:14" customFormat="1" x14ac:dyDescent="0.3">
      <c r="A34" s="86">
        <v>8</v>
      </c>
      <c r="B34" s="83" t="s">
        <v>103</v>
      </c>
      <c r="C34" s="83" t="s">
        <v>104</v>
      </c>
      <c r="D34" s="83" t="s">
        <v>189</v>
      </c>
      <c r="E34" s="33" t="s">
        <v>88</v>
      </c>
      <c r="F34" s="33" t="s">
        <v>89</v>
      </c>
      <c r="G34" s="34">
        <v>120000</v>
      </c>
      <c r="H34" s="35"/>
      <c r="I34" s="35"/>
      <c r="J34" s="66">
        <f t="shared" ref="J34" si="12">G34*H34*2+G35*H35*2</f>
        <v>0</v>
      </c>
      <c r="K34" s="66">
        <f t="shared" ref="K34" si="13">I34*G34*3+G35*I35*3</f>
        <v>0</v>
      </c>
      <c r="L34" s="68"/>
      <c r="M34" s="68"/>
      <c r="N34" s="72"/>
    </row>
    <row r="35" spans="1:14" customFormat="1" x14ac:dyDescent="0.3">
      <c r="A35" s="88"/>
      <c r="B35" s="84"/>
      <c r="C35" s="84"/>
      <c r="D35" s="84"/>
      <c r="E35" s="33" t="s">
        <v>90</v>
      </c>
      <c r="F35" s="33" t="s">
        <v>89</v>
      </c>
      <c r="G35" s="34">
        <v>20</v>
      </c>
      <c r="H35" s="35"/>
      <c r="I35" s="35"/>
      <c r="J35" s="67"/>
      <c r="K35" s="67"/>
      <c r="L35" s="69"/>
      <c r="M35" s="69"/>
      <c r="N35" s="73"/>
    </row>
    <row r="36" spans="1:14" customFormat="1" x14ac:dyDescent="0.3">
      <c r="A36" s="86">
        <v>9</v>
      </c>
      <c r="B36" s="83" t="s">
        <v>105</v>
      </c>
      <c r="C36" s="83" t="s">
        <v>106</v>
      </c>
      <c r="D36" s="83" t="s">
        <v>189</v>
      </c>
      <c r="E36" s="33" t="s">
        <v>88</v>
      </c>
      <c r="F36" s="33" t="s">
        <v>89</v>
      </c>
      <c r="G36" s="34">
        <v>40850</v>
      </c>
      <c r="H36" s="35"/>
      <c r="I36" s="35"/>
      <c r="J36" s="66">
        <f t="shared" ref="J36" si="14">G36*H36*2+G37*H37*2</f>
        <v>0</v>
      </c>
      <c r="K36" s="66">
        <f t="shared" ref="K36" si="15">I36*G36*3+G37*I37*3</f>
        <v>0</v>
      </c>
      <c r="L36" s="68"/>
      <c r="M36" s="68"/>
      <c r="N36" s="72"/>
    </row>
    <row r="37" spans="1:14" customFormat="1" x14ac:dyDescent="0.3">
      <c r="A37" s="88"/>
      <c r="B37" s="84"/>
      <c r="C37" s="84"/>
      <c r="D37" s="84"/>
      <c r="E37" s="33" t="s">
        <v>90</v>
      </c>
      <c r="F37" s="33" t="s">
        <v>89</v>
      </c>
      <c r="G37" s="34">
        <v>342</v>
      </c>
      <c r="H37" s="35"/>
      <c r="I37" s="35"/>
      <c r="J37" s="67"/>
      <c r="K37" s="67"/>
      <c r="L37" s="69"/>
      <c r="M37" s="69"/>
      <c r="N37" s="73"/>
    </row>
    <row r="38" spans="1:14" customFormat="1" x14ac:dyDescent="0.3">
      <c r="A38" s="86">
        <v>10</v>
      </c>
      <c r="B38" s="83" t="s">
        <v>107</v>
      </c>
      <c r="C38" s="83" t="s">
        <v>108</v>
      </c>
      <c r="D38" s="83" t="s">
        <v>193</v>
      </c>
      <c r="E38" s="33" t="s">
        <v>88</v>
      </c>
      <c r="F38" s="33" t="s">
        <v>89</v>
      </c>
      <c r="G38" s="34">
        <v>57114</v>
      </c>
      <c r="H38" s="35"/>
      <c r="I38" s="35"/>
      <c r="J38" s="66">
        <f t="shared" ref="J38" si="16">G38*H38*2+G39*H39*2</f>
        <v>0</v>
      </c>
      <c r="K38" s="66">
        <f t="shared" ref="K38" si="17">I38*G38*3+G39*I39*3</f>
        <v>0</v>
      </c>
      <c r="L38" s="68"/>
      <c r="M38" s="68"/>
      <c r="N38" s="72"/>
    </row>
    <row r="39" spans="1:14" customFormat="1" x14ac:dyDescent="0.3">
      <c r="A39" s="88"/>
      <c r="B39" s="84"/>
      <c r="C39" s="84"/>
      <c r="D39" s="84"/>
      <c r="E39" s="33" t="s">
        <v>90</v>
      </c>
      <c r="F39" s="33" t="s">
        <v>89</v>
      </c>
      <c r="G39" s="34">
        <v>727</v>
      </c>
      <c r="H39" s="35"/>
      <c r="I39" s="35"/>
      <c r="J39" s="67"/>
      <c r="K39" s="67"/>
      <c r="L39" s="69"/>
      <c r="M39" s="69"/>
      <c r="N39" s="73"/>
    </row>
    <row r="40" spans="1:14" customFormat="1" x14ac:dyDescent="0.3">
      <c r="A40" s="86">
        <v>11</v>
      </c>
      <c r="B40" s="83" t="s">
        <v>109</v>
      </c>
      <c r="C40" s="83" t="s">
        <v>110</v>
      </c>
      <c r="D40" s="83" t="s">
        <v>194</v>
      </c>
      <c r="E40" s="33" t="s">
        <v>88</v>
      </c>
      <c r="F40" s="33" t="s">
        <v>89</v>
      </c>
      <c r="G40" s="34">
        <v>66300</v>
      </c>
      <c r="H40" s="35"/>
      <c r="I40" s="35"/>
      <c r="J40" s="66">
        <f t="shared" ref="J40" si="18">G40*H40*2+G41*H41*2</f>
        <v>0</v>
      </c>
      <c r="K40" s="66">
        <f t="shared" ref="K40" si="19">I40*G40*3+G41*I41*3</f>
        <v>0</v>
      </c>
      <c r="L40" s="68"/>
      <c r="M40" s="68"/>
      <c r="N40" s="72"/>
    </row>
    <row r="41" spans="1:14" customFormat="1" x14ac:dyDescent="0.3">
      <c r="A41" s="88"/>
      <c r="B41" s="84"/>
      <c r="C41" s="84"/>
      <c r="D41" s="84"/>
      <c r="E41" s="33" t="s">
        <v>90</v>
      </c>
      <c r="F41" s="33" t="s">
        <v>89</v>
      </c>
      <c r="G41" s="34">
        <v>60</v>
      </c>
      <c r="H41" s="35"/>
      <c r="I41" s="35"/>
      <c r="J41" s="67"/>
      <c r="K41" s="67"/>
      <c r="L41" s="69"/>
      <c r="M41" s="69"/>
      <c r="N41" s="73"/>
    </row>
    <row r="42" spans="1:14" customFormat="1" x14ac:dyDescent="0.3">
      <c r="A42" s="86">
        <v>12</v>
      </c>
      <c r="B42" s="83" t="s">
        <v>111</v>
      </c>
      <c r="C42" s="83" t="s">
        <v>112</v>
      </c>
      <c r="D42" s="83" t="s">
        <v>190</v>
      </c>
      <c r="E42" s="33" t="s">
        <v>88</v>
      </c>
      <c r="F42" s="33" t="s">
        <v>89</v>
      </c>
      <c r="G42" s="34">
        <v>89300</v>
      </c>
      <c r="H42" s="35"/>
      <c r="I42" s="35"/>
      <c r="J42" s="66">
        <f t="shared" ref="J42" si="20">G42*H42*2+G43*H43*2</f>
        <v>0</v>
      </c>
      <c r="K42" s="66">
        <f t="shared" ref="K42" si="21">I42*G42*3+G43*I43*3</f>
        <v>0</v>
      </c>
      <c r="L42" s="68"/>
      <c r="M42" s="68"/>
      <c r="N42" s="72"/>
    </row>
    <row r="43" spans="1:14" customFormat="1" x14ac:dyDescent="0.3">
      <c r="A43" s="88"/>
      <c r="B43" s="84"/>
      <c r="C43" s="84"/>
      <c r="D43" s="84"/>
      <c r="E43" s="33" t="s">
        <v>90</v>
      </c>
      <c r="F43" s="33" t="s">
        <v>89</v>
      </c>
      <c r="G43" s="34">
        <v>725</v>
      </c>
      <c r="H43" s="35"/>
      <c r="I43" s="35"/>
      <c r="J43" s="67"/>
      <c r="K43" s="67"/>
      <c r="L43" s="69"/>
      <c r="M43" s="69"/>
      <c r="N43" s="73"/>
    </row>
    <row r="44" spans="1:14" customFormat="1" ht="14.5" x14ac:dyDescent="0.3">
      <c r="A44" s="36"/>
      <c r="B44" s="31" t="s">
        <v>113</v>
      </c>
      <c r="C44" s="37"/>
      <c r="D44" s="37"/>
      <c r="E44" s="37"/>
      <c r="F44" s="37"/>
      <c r="G44" s="37"/>
      <c r="H44" s="53"/>
      <c r="I44" s="53"/>
      <c r="J44" s="53"/>
      <c r="K44" s="53"/>
      <c r="L44" s="53"/>
      <c r="M44" s="53"/>
      <c r="N44" s="38"/>
    </row>
    <row r="45" spans="1:14" customFormat="1" ht="13.75" customHeight="1" x14ac:dyDescent="0.3">
      <c r="A45" s="86">
        <v>13</v>
      </c>
      <c r="B45" s="83" t="s">
        <v>114</v>
      </c>
      <c r="C45" s="83" t="s">
        <v>115</v>
      </c>
      <c r="D45" s="83" t="s">
        <v>194</v>
      </c>
      <c r="E45" s="33" t="s">
        <v>88</v>
      </c>
      <c r="F45" s="33" t="s">
        <v>89</v>
      </c>
      <c r="G45" s="34">
        <v>34000</v>
      </c>
      <c r="H45" s="35"/>
      <c r="I45" s="35"/>
      <c r="J45" s="66">
        <f>G45*H45*2+G46*H46*2</f>
        <v>0</v>
      </c>
      <c r="K45" s="66">
        <f>I45*G45*3+G46*I46*3</f>
        <v>0</v>
      </c>
      <c r="L45" s="68"/>
      <c r="M45" s="68"/>
      <c r="N45" s="72"/>
    </row>
    <row r="46" spans="1:14" customFormat="1" x14ac:dyDescent="0.3">
      <c r="A46" s="88"/>
      <c r="B46" s="84"/>
      <c r="C46" s="84"/>
      <c r="D46" s="84"/>
      <c r="E46" s="33" t="s">
        <v>90</v>
      </c>
      <c r="F46" s="33" t="s">
        <v>89</v>
      </c>
      <c r="G46" s="34">
        <v>300</v>
      </c>
      <c r="H46" s="35"/>
      <c r="I46" s="35"/>
      <c r="J46" s="67"/>
      <c r="K46" s="67"/>
      <c r="L46" s="69"/>
      <c r="M46" s="69"/>
      <c r="N46" s="73"/>
    </row>
    <row r="47" spans="1:14" customFormat="1" x14ac:dyDescent="0.3">
      <c r="A47" s="86">
        <v>14</v>
      </c>
      <c r="B47" s="83" t="s">
        <v>116</v>
      </c>
      <c r="C47" s="83" t="s">
        <v>117</v>
      </c>
      <c r="D47" s="83" t="s">
        <v>189</v>
      </c>
      <c r="E47" s="33" t="s">
        <v>88</v>
      </c>
      <c r="F47" s="33" t="s">
        <v>89</v>
      </c>
      <c r="G47" s="34">
        <v>16500</v>
      </c>
      <c r="H47" s="35"/>
      <c r="I47" s="35"/>
      <c r="J47" s="66">
        <f t="shared" ref="J47" si="22">G47*H47*2+G48*H48*2</f>
        <v>0</v>
      </c>
      <c r="K47" s="66">
        <f t="shared" ref="K47" si="23">I47*G47*3+G48*I48*3</f>
        <v>0</v>
      </c>
      <c r="L47" s="68"/>
      <c r="M47" s="68"/>
      <c r="N47" s="72"/>
    </row>
    <row r="48" spans="1:14" customFormat="1" x14ac:dyDescent="0.3">
      <c r="A48" s="88"/>
      <c r="B48" s="84"/>
      <c r="C48" s="84"/>
      <c r="D48" s="84"/>
      <c r="E48" s="33" t="s">
        <v>90</v>
      </c>
      <c r="F48" s="33" t="s">
        <v>89</v>
      </c>
      <c r="G48" s="34">
        <v>0</v>
      </c>
      <c r="H48" s="35"/>
      <c r="I48" s="35"/>
      <c r="J48" s="67"/>
      <c r="K48" s="67"/>
      <c r="L48" s="69"/>
      <c r="M48" s="69"/>
      <c r="N48" s="73"/>
    </row>
    <row r="49" spans="1:14" customFormat="1" ht="13.75" customHeight="1" x14ac:dyDescent="0.3">
      <c r="A49" s="86">
        <v>15</v>
      </c>
      <c r="B49" s="83" t="s">
        <v>118</v>
      </c>
      <c r="C49" s="83" t="s">
        <v>119</v>
      </c>
      <c r="D49" s="83" t="s">
        <v>195</v>
      </c>
      <c r="E49" s="33" t="s">
        <v>88</v>
      </c>
      <c r="F49" s="33" t="s">
        <v>89</v>
      </c>
      <c r="G49" s="34">
        <v>47300</v>
      </c>
      <c r="H49" s="35"/>
      <c r="I49" s="35"/>
      <c r="J49" s="66">
        <f t="shared" ref="J49" si="24">G49*H49*2+G50*H50*2</f>
        <v>0</v>
      </c>
      <c r="K49" s="66">
        <f t="shared" ref="K49" si="25">I49*G49*3+G50*I50*3</f>
        <v>0</v>
      </c>
      <c r="L49" s="68"/>
      <c r="M49" s="68"/>
      <c r="N49" s="72"/>
    </row>
    <row r="50" spans="1:14" customFormat="1" x14ac:dyDescent="0.3">
      <c r="A50" s="88"/>
      <c r="B50" s="84"/>
      <c r="C50" s="84"/>
      <c r="D50" s="84"/>
      <c r="E50" s="33" t="s">
        <v>90</v>
      </c>
      <c r="F50" s="33" t="s">
        <v>89</v>
      </c>
      <c r="G50" s="34">
        <v>1000</v>
      </c>
      <c r="H50" s="35"/>
      <c r="I50" s="35"/>
      <c r="J50" s="67"/>
      <c r="K50" s="67"/>
      <c r="L50" s="69"/>
      <c r="M50" s="69"/>
      <c r="N50" s="73"/>
    </row>
    <row r="51" spans="1:14" customFormat="1" ht="13.75" customHeight="1" x14ac:dyDescent="0.3">
      <c r="A51" s="86">
        <v>16</v>
      </c>
      <c r="B51" s="83" t="s">
        <v>120</v>
      </c>
      <c r="C51" s="83" t="s">
        <v>121</v>
      </c>
      <c r="D51" s="83" t="s">
        <v>192</v>
      </c>
      <c r="E51" s="33" t="s">
        <v>88</v>
      </c>
      <c r="F51" s="33" t="s">
        <v>89</v>
      </c>
      <c r="G51" s="34">
        <v>21000</v>
      </c>
      <c r="H51" s="35"/>
      <c r="I51" s="35"/>
      <c r="J51" s="66">
        <f t="shared" ref="J51" si="26">G51*H51*2+G52*H52*2</f>
        <v>0</v>
      </c>
      <c r="K51" s="66">
        <f t="shared" ref="K51" si="27">I51*G51*3+G52*I52*3</f>
        <v>0</v>
      </c>
      <c r="L51" s="68"/>
      <c r="M51" s="68"/>
      <c r="N51" s="72"/>
    </row>
    <row r="52" spans="1:14" customFormat="1" x14ac:dyDescent="0.3">
      <c r="A52" s="88"/>
      <c r="B52" s="84"/>
      <c r="C52" s="84"/>
      <c r="D52" s="84"/>
      <c r="E52" s="33" t="s">
        <v>90</v>
      </c>
      <c r="F52" s="33" t="s">
        <v>89</v>
      </c>
      <c r="G52" s="34">
        <v>300</v>
      </c>
      <c r="H52" s="35"/>
      <c r="I52" s="35"/>
      <c r="J52" s="67"/>
      <c r="K52" s="67"/>
      <c r="L52" s="69"/>
      <c r="M52" s="69"/>
      <c r="N52" s="73"/>
    </row>
    <row r="53" spans="1:14" customFormat="1" ht="13.75" customHeight="1" x14ac:dyDescent="0.3">
      <c r="A53" s="86">
        <v>17</v>
      </c>
      <c r="B53" s="83" t="s">
        <v>122</v>
      </c>
      <c r="C53" s="83" t="s">
        <v>123</v>
      </c>
      <c r="D53" s="83" t="s">
        <v>196</v>
      </c>
      <c r="E53" s="33" t="s">
        <v>88</v>
      </c>
      <c r="F53" s="33" t="s">
        <v>89</v>
      </c>
      <c r="G53" s="34">
        <v>87302</v>
      </c>
      <c r="H53" s="35"/>
      <c r="I53" s="35"/>
      <c r="J53" s="66">
        <f t="shared" ref="J53" si="28">G53*H53*2+G54*H54*2</f>
        <v>0</v>
      </c>
      <c r="K53" s="66">
        <f t="shared" ref="K53" si="29">I53*G53*3+G54*I54*3</f>
        <v>0</v>
      </c>
      <c r="L53" s="68"/>
      <c r="M53" s="68"/>
      <c r="N53" s="72"/>
    </row>
    <row r="54" spans="1:14" customFormat="1" x14ac:dyDescent="0.3">
      <c r="A54" s="88"/>
      <c r="B54" s="84"/>
      <c r="C54" s="84"/>
      <c r="D54" s="84"/>
      <c r="E54" s="33" t="s">
        <v>90</v>
      </c>
      <c r="F54" s="33" t="s">
        <v>89</v>
      </c>
      <c r="G54" s="34">
        <v>2520</v>
      </c>
      <c r="H54" s="35"/>
      <c r="I54" s="35"/>
      <c r="J54" s="67"/>
      <c r="K54" s="67"/>
      <c r="L54" s="69"/>
      <c r="M54" s="69"/>
      <c r="N54" s="73"/>
    </row>
    <row r="55" spans="1:14" customFormat="1" x14ac:dyDescent="0.3">
      <c r="A55" s="86">
        <v>18</v>
      </c>
      <c r="B55" s="83" t="s">
        <v>124</v>
      </c>
      <c r="C55" s="83" t="s">
        <v>125</v>
      </c>
      <c r="D55" s="83" t="s">
        <v>188</v>
      </c>
      <c r="E55" s="33" t="s">
        <v>88</v>
      </c>
      <c r="F55" s="33" t="s">
        <v>89</v>
      </c>
      <c r="G55" s="34">
        <v>20665</v>
      </c>
      <c r="H55" s="35"/>
      <c r="I55" s="35"/>
      <c r="J55" s="66">
        <f t="shared" ref="J55" si="30">G55*H55*2+G56*H56*2</f>
        <v>0</v>
      </c>
      <c r="K55" s="66">
        <f t="shared" ref="K55" si="31">I55*G55*3+G56*I56*3</f>
        <v>0</v>
      </c>
      <c r="L55" s="68"/>
      <c r="M55" s="68"/>
      <c r="N55" s="72"/>
    </row>
    <row r="56" spans="1:14" customFormat="1" x14ac:dyDescent="0.3">
      <c r="A56" s="88"/>
      <c r="B56" s="84"/>
      <c r="C56" s="84"/>
      <c r="D56" s="84"/>
      <c r="E56" s="33" t="s">
        <v>90</v>
      </c>
      <c r="F56" s="33" t="s">
        <v>89</v>
      </c>
      <c r="G56" s="34">
        <v>0</v>
      </c>
      <c r="H56" s="35"/>
      <c r="I56" s="35"/>
      <c r="J56" s="67"/>
      <c r="K56" s="67"/>
      <c r="L56" s="69"/>
      <c r="M56" s="69"/>
      <c r="N56" s="73"/>
    </row>
    <row r="57" spans="1:14" customFormat="1" ht="13.75" customHeight="1" x14ac:dyDescent="0.3">
      <c r="A57" s="86">
        <v>19</v>
      </c>
      <c r="B57" s="83" t="s">
        <v>126</v>
      </c>
      <c r="C57" s="83" t="s">
        <v>127</v>
      </c>
      <c r="D57" s="83" t="s">
        <v>192</v>
      </c>
      <c r="E57" s="33" t="s">
        <v>88</v>
      </c>
      <c r="F57" s="33" t="s">
        <v>89</v>
      </c>
      <c r="G57" s="34">
        <v>16070</v>
      </c>
      <c r="H57" s="35"/>
      <c r="I57" s="35"/>
      <c r="J57" s="66">
        <f t="shared" ref="J57" si="32">G57*H57*2+G58*H58*2</f>
        <v>0</v>
      </c>
      <c r="K57" s="66">
        <f t="shared" ref="K57" si="33">I57*G57*3+G58*I58*3</f>
        <v>0</v>
      </c>
      <c r="L57" s="68"/>
      <c r="M57" s="68"/>
      <c r="N57" s="72"/>
    </row>
    <row r="58" spans="1:14" customFormat="1" x14ac:dyDescent="0.3">
      <c r="A58" s="88"/>
      <c r="B58" s="84"/>
      <c r="C58" s="84"/>
      <c r="D58" s="84"/>
      <c r="E58" s="33" t="s">
        <v>90</v>
      </c>
      <c r="F58" s="33" t="s">
        <v>89</v>
      </c>
      <c r="G58" s="34">
        <v>0</v>
      </c>
      <c r="H58" s="35"/>
      <c r="I58" s="35"/>
      <c r="J58" s="67"/>
      <c r="K58" s="67"/>
      <c r="L58" s="69"/>
      <c r="M58" s="69"/>
      <c r="N58" s="73"/>
    </row>
    <row r="59" spans="1:14" customFormat="1" ht="13.75" customHeight="1" x14ac:dyDescent="0.3">
      <c r="A59" s="86">
        <v>20</v>
      </c>
      <c r="B59" s="83" t="s">
        <v>128</v>
      </c>
      <c r="C59" s="83" t="s">
        <v>129</v>
      </c>
      <c r="D59" s="83" t="s">
        <v>197</v>
      </c>
      <c r="E59" s="33" t="s">
        <v>88</v>
      </c>
      <c r="F59" s="33" t="s">
        <v>89</v>
      </c>
      <c r="G59" s="34">
        <v>21000</v>
      </c>
      <c r="H59" s="35"/>
      <c r="I59" s="35"/>
      <c r="J59" s="66">
        <f t="shared" ref="J59" si="34">G59*H59*2+G60*H60*2</f>
        <v>0</v>
      </c>
      <c r="K59" s="66">
        <f t="shared" ref="K59" si="35">I59*G59*3+G60*I60*3</f>
        <v>0</v>
      </c>
      <c r="L59" s="68"/>
      <c r="M59" s="68"/>
      <c r="N59" s="72"/>
    </row>
    <row r="60" spans="1:14" customFormat="1" x14ac:dyDescent="0.3">
      <c r="A60" s="88"/>
      <c r="B60" s="84"/>
      <c r="C60" s="84"/>
      <c r="D60" s="84"/>
      <c r="E60" s="33" t="s">
        <v>90</v>
      </c>
      <c r="F60" s="33" t="s">
        <v>89</v>
      </c>
      <c r="G60" s="34">
        <v>100</v>
      </c>
      <c r="H60" s="35"/>
      <c r="I60" s="35"/>
      <c r="J60" s="67"/>
      <c r="K60" s="67"/>
      <c r="L60" s="69"/>
      <c r="M60" s="69"/>
      <c r="N60" s="73"/>
    </row>
    <row r="61" spans="1:14" customFormat="1" ht="13.75" customHeight="1" x14ac:dyDescent="0.3">
      <c r="A61" s="86">
        <v>21</v>
      </c>
      <c r="B61" s="83" t="s">
        <v>130</v>
      </c>
      <c r="C61" s="83" t="s">
        <v>131</v>
      </c>
      <c r="D61" s="83" t="s">
        <v>198</v>
      </c>
      <c r="E61" s="33" t="s">
        <v>88</v>
      </c>
      <c r="F61" s="33" t="s">
        <v>89</v>
      </c>
      <c r="G61" s="34">
        <v>90000</v>
      </c>
      <c r="H61" s="35"/>
      <c r="I61" s="35"/>
      <c r="J61" s="66">
        <f t="shared" ref="J61" si="36">G61*H61*2+G62*H62*2</f>
        <v>0</v>
      </c>
      <c r="K61" s="66">
        <f t="shared" ref="K61" si="37">I61*G61*3+G62*I62*3</f>
        <v>0</v>
      </c>
      <c r="L61" s="68"/>
      <c r="M61" s="68"/>
      <c r="N61" s="72"/>
    </row>
    <row r="62" spans="1:14" customFormat="1" x14ac:dyDescent="0.3">
      <c r="A62" s="88"/>
      <c r="B62" s="84"/>
      <c r="C62" s="84"/>
      <c r="D62" s="84"/>
      <c r="E62" s="33" t="s">
        <v>90</v>
      </c>
      <c r="F62" s="33" t="s">
        <v>89</v>
      </c>
      <c r="G62" s="34">
        <v>3000</v>
      </c>
      <c r="H62" s="35"/>
      <c r="I62" s="35"/>
      <c r="J62" s="67"/>
      <c r="K62" s="67"/>
      <c r="L62" s="69"/>
      <c r="M62" s="69"/>
      <c r="N62" s="73"/>
    </row>
    <row r="63" spans="1:14" customFormat="1" ht="14.5" x14ac:dyDescent="0.3">
      <c r="A63" s="36"/>
      <c r="B63" s="31" t="s">
        <v>132</v>
      </c>
      <c r="C63" s="37"/>
      <c r="D63" s="37"/>
      <c r="E63" s="37"/>
      <c r="F63" s="37"/>
      <c r="G63" s="37"/>
      <c r="H63" s="53"/>
      <c r="I63" s="53"/>
      <c r="J63" s="53"/>
      <c r="K63" s="53"/>
      <c r="L63" s="53"/>
      <c r="M63" s="53"/>
      <c r="N63" s="38"/>
    </row>
    <row r="64" spans="1:14" customFormat="1" ht="13.75" customHeight="1" x14ac:dyDescent="0.3">
      <c r="A64" s="86">
        <v>22</v>
      </c>
      <c r="B64" s="83" t="s">
        <v>134</v>
      </c>
      <c r="C64" s="83" t="s">
        <v>135</v>
      </c>
      <c r="D64" s="83" t="s">
        <v>190</v>
      </c>
      <c r="E64" s="33" t="s">
        <v>88</v>
      </c>
      <c r="F64" s="33" t="s">
        <v>89</v>
      </c>
      <c r="G64" s="34">
        <f>11000*12</f>
        <v>132000</v>
      </c>
      <c r="H64" s="35"/>
      <c r="I64" s="35"/>
      <c r="J64" s="66">
        <f>G64*H64*2+G65*H65*2</f>
        <v>0</v>
      </c>
      <c r="K64" s="66">
        <f>I64*G64*3+G65*I65*3</f>
        <v>0</v>
      </c>
      <c r="L64" s="68"/>
      <c r="M64" s="68"/>
      <c r="N64" s="72"/>
    </row>
    <row r="65" spans="1:14" customFormat="1" x14ac:dyDescent="0.3">
      <c r="A65" s="88"/>
      <c r="B65" s="84"/>
      <c r="C65" s="84"/>
      <c r="D65" s="84"/>
      <c r="E65" s="33" t="s">
        <v>90</v>
      </c>
      <c r="F65" s="33" t="s">
        <v>89</v>
      </c>
      <c r="G65" s="34">
        <f>1000*12</f>
        <v>12000</v>
      </c>
      <c r="H65" s="35"/>
      <c r="I65" s="35"/>
      <c r="J65" s="67"/>
      <c r="K65" s="67"/>
      <c r="L65" s="69"/>
      <c r="M65" s="69"/>
      <c r="N65" s="73"/>
    </row>
    <row r="66" spans="1:14" customFormat="1" ht="14.5" x14ac:dyDescent="0.3">
      <c r="A66" s="36"/>
      <c r="B66" s="31" t="s">
        <v>133</v>
      </c>
      <c r="C66" s="37"/>
      <c r="D66" s="37"/>
      <c r="E66" s="37"/>
      <c r="F66" s="37"/>
      <c r="G66" s="37"/>
      <c r="H66" s="53"/>
      <c r="I66" s="53"/>
      <c r="J66" s="53"/>
      <c r="K66" s="53"/>
      <c r="L66" s="53"/>
      <c r="M66" s="53"/>
      <c r="N66" s="38"/>
    </row>
    <row r="67" spans="1:14" customFormat="1" ht="13.75" customHeight="1" x14ac:dyDescent="0.3">
      <c r="A67" s="86">
        <v>23</v>
      </c>
      <c r="B67" s="83" t="s">
        <v>136</v>
      </c>
      <c r="C67" s="83" t="s">
        <v>137</v>
      </c>
      <c r="D67" s="83" t="s">
        <v>199</v>
      </c>
      <c r="E67" s="33" t="s">
        <v>88</v>
      </c>
      <c r="F67" s="33" t="s">
        <v>89</v>
      </c>
      <c r="G67" s="34">
        <v>96915</v>
      </c>
      <c r="H67" s="35"/>
      <c r="I67" s="35"/>
      <c r="J67" s="66">
        <f>G67*H67*2+G68*H68*2</f>
        <v>0</v>
      </c>
      <c r="K67" s="66">
        <f>I67*G67*3+G68*I68*3</f>
        <v>0</v>
      </c>
      <c r="L67" s="68"/>
      <c r="M67" s="68"/>
      <c r="N67" s="72"/>
    </row>
    <row r="68" spans="1:14" customFormat="1" x14ac:dyDescent="0.3">
      <c r="A68" s="88"/>
      <c r="B68" s="84"/>
      <c r="C68" s="84"/>
      <c r="D68" s="84"/>
      <c r="E68" s="33" t="s">
        <v>90</v>
      </c>
      <c r="F68" s="33" t="s">
        <v>89</v>
      </c>
      <c r="G68" s="34">
        <v>12236</v>
      </c>
      <c r="H68" s="35"/>
      <c r="I68" s="35"/>
      <c r="J68" s="67"/>
      <c r="K68" s="67"/>
      <c r="L68" s="69"/>
      <c r="M68" s="69"/>
      <c r="N68" s="73"/>
    </row>
    <row r="69" spans="1:14" customFormat="1" ht="13.75" customHeight="1" x14ac:dyDescent="0.3">
      <c r="A69" s="86">
        <v>24</v>
      </c>
      <c r="B69" s="83" t="s">
        <v>138</v>
      </c>
      <c r="C69" s="83" t="s">
        <v>139</v>
      </c>
      <c r="D69" s="83" t="s">
        <v>192</v>
      </c>
      <c r="E69" s="33" t="s">
        <v>88</v>
      </c>
      <c r="F69" s="33" t="s">
        <v>89</v>
      </c>
      <c r="G69" s="34">
        <v>44359.5</v>
      </c>
      <c r="H69" s="35"/>
      <c r="I69" s="35"/>
      <c r="J69" s="66">
        <f t="shared" ref="J69" si="38">G69*H69*2+G70*H70*2</f>
        <v>0</v>
      </c>
      <c r="K69" s="66">
        <f t="shared" ref="K69" si="39">I69*G69*3+G70*I70*3</f>
        <v>0</v>
      </c>
      <c r="L69" s="68"/>
      <c r="M69" s="68"/>
      <c r="N69" s="72"/>
    </row>
    <row r="70" spans="1:14" customFormat="1" x14ac:dyDescent="0.3">
      <c r="A70" s="88"/>
      <c r="B70" s="84"/>
      <c r="C70" s="84"/>
      <c r="D70" s="84"/>
      <c r="E70" s="33" t="s">
        <v>90</v>
      </c>
      <c r="F70" s="33" t="s">
        <v>89</v>
      </c>
      <c r="G70" s="34">
        <v>7806</v>
      </c>
      <c r="H70" s="35"/>
      <c r="I70" s="35"/>
      <c r="J70" s="67"/>
      <c r="K70" s="67"/>
      <c r="L70" s="69"/>
      <c r="M70" s="69"/>
      <c r="N70" s="73"/>
    </row>
    <row r="71" spans="1:14" customFormat="1" ht="13.75" customHeight="1" x14ac:dyDescent="0.3">
      <c r="A71" s="86">
        <v>25</v>
      </c>
      <c r="B71" s="83" t="s">
        <v>140</v>
      </c>
      <c r="C71" s="83" t="s">
        <v>141</v>
      </c>
      <c r="D71" s="83" t="s">
        <v>197</v>
      </c>
      <c r="E71" s="33" t="s">
        <v>88</v>
      </c>
      <c r="F71" s="33" t="s">
        <v>89</v>
      </c>
      <c r="G71" s="34">
        <v>35376.94</v>
      </c>
      <c r="H71" s="35"/>
      <c r="I71" s="35"/>
      <c r="J71" s="66">
        <f t="shared" ref="J71" si="40">G71*H71*2+G72*H72*2</f>
        <v>0</v>
      </c>
      <c r="K71" s="66">
        <f t="shared" ref="K71" si="41">I71*G71*3+G72*I72*3</f>
        <v>0</v>
      </c>
      <c r="L71" s="68"/>
      <c r="M71" s="68"/>
      <c r="N71" s="72"/>
    </row>
    <row r="72" spans="1:14" customFormat="1" x14ac:dyDescent="0.3">
      <c r="A72" s="88"/>
      <c r="B72" s="84"/>
      <c r="C72" s="84"/>
      <c r="D72" s="84"/>
      <c r="E72" s="33" t="s">
        <v>90</v>
      </c>
      <c r="F72" s="33" t="s">
        <v>89</v>
      </c>
      <c r="G72" s="34">
        <v>5574.6</v>
      </c>
      <c r="H72" s="35"/>
      <c r="I72" s="35"/>
      <c r="J72" s="67"/>
      <c r="K72" s="67"/>
      <c r="L72" s="69"/>
      <c r="M72" s="69"/>
      <c r="N72" s="73"/>
    </row>
    <row r="73" spans="1:14" customFormat="1" ht="13.75" customHeight="1" x14ac:dyDescent="0.3">
      <c r="A73" s="86">
        <v>26</v>
      </c>
      <c r="B73" s="83" t="s">
        <v>142</v>
      </c>
      <c r="C73" s="83" t="s">
        <v>143</v>
      </c>
      <c r="D73" s="83" t="s">
        <v>197</v>
      </c>
      <c r="E73" s="33" t="s">
        <v>88</v>
      </c>
      <c r="F73" s="33" t="s">
        <v>89</v>
      </c>
      <c r="G73" s="34">
        <v>17500</v>
      </c>
      <c r="H73" s="35"/>
      <c r="I73" s="35"/>
      <c r="J73" s="66">
        <f t="shared" ref="J73" si="42">G73*H73*2+G74*H74*2</f>
        <v>0</v>
      </c>
      <c r="K73" s="66">
        <f t="shared" ref="K73" si="43">I73*G73*3+G74*I74*3</f>
        <v>0</v>
      </c>
      <c r="L73" s="68"/>
      <c r="M73" s="68"/>
      <c r="N73" s="72"/>
    </row>
    <row r="74" spans="1:14" customFormat="1" x14ac:dyDescent="0.3">
      <c r="A74" s="88"/>
      <c r="B74" s="84"/>
      <c r="C74" s="84"/>
      <c r="D74" s="84"/>
      <c r="E74" s="33" t="s">
        <v>90</v>
      </c>
      <c r="F74" s="33" t="s">
        <v>89</v>
      </c>
      <c r="G74" s="34">
        <v>3500</v>
      </c>
      <c r="H74" s="35"/>
      <c r="I74" s="35"/>
      <c r="J74" s="67"/>
      <c r="K74" s="67"/>
      <c r="L74" s="69"/>
      <c r="M74" s="69"/>
      <c r="N74" s="73"/>
    </row>
    <row r="75" spans="1:14" customFormat="1" ht="13.75" customHeight="1" x14ac:dyDescent="0.3">
      <c r="A75" s="86">
        <v>27</v>
      </c>
      <c r="B75" s="83" t="s">
        <v>144</v>
      </c>
      <c r="C75" s="83" t="s">
        <v>145</v>
      </c>
      <c r="D75" s="83" t="s">
        <v>194</v>
      </c>
      <c r="E75" s="33" t="s">
        <v>88</v>
      </c>
      <c r="F75" s="33" t="s">
        <v>89</v>
      </c>
      <c r="G75" s="34">
        <v>24765</v>
      </c>
      <c r="H75" s="35"/>
      <c r="I75" s="35"/>
      <c r="J75" s="66">
        <f t="shared" ref="J75" si="44">G75*H75*2+G76*H76*2</f>
        <v>0</v>
      </c>
      <c r="K75" s="66">
        <f t="shared" ref="K75" si="45">I75*G75*3+G76*I76*3</f>
        <v>0</v>
      </c>
      <c r="L75" s="68"/>
      <c r="M75" s="68"/>
      <c r="N75" s="72"/>
    </row>
    <row r="76" spans="1:14" customFormat="1" x14ac:dyDescent="0.3">
      <c r="A76" s="88"/>
      <c r="B76" s="84"/>
      <c r="C76" s="84"/>
      <c r="D76" s="84"/>
      <c r="E76" s="33" t="s">
        <v>90</v>
      </c>
      <c r="F76" s="33" t="s">
        <v>89</v>
      </c>
      <c r="G76" s="34">
        <v>3634</v>
      </c>
      <c r="H76" s="35"/>
      <c r="I76" s="35"/>
      <c r="J76" s="67"/>
      <c r="K76" s="67"/>
      <c r="L76" s="69"/>
      <c r="M76" s="69"/>
      <c r="N76" s="73"/>
    </row>
    <row r="77" spans="1:14" customFormat="1" ht="13.75" customHeight="1" x14ac:dyDescent="0.3">
      <c r="A77" s="86">
        <v>28</v>
      </c>
      <c r="B77" s="83" t="s">
        <v>146</v>
      </c>
      <c r="C77" s="83" t="s">
        <v>147</v>
      </c>
      <c r="D77" s="83" t="s">
        <v>198</v>
      </c>
      <c r="E77" s="33" t="s">
        <v>88</v>
      </c>
      <c r="F77" s="33" t="s">
        <v>89</v>
      </c>
      <c r="G77" s="34">
        <v>12363</v>
      </c>
      <c r="H77" s="35"/>
      <c r="I77" s="35"/>
      <c r="J77" s="66">
        <f t="shared" ref="J77" si="46">G77*H77*2+G78*H78*2</f>
        <v>0</v>
      </c>
      <c r="K77" s="66">
        <f t="shared" ref="K77" si="47">I77*G77*3+G78*I78*3</f>
        <v>0</v>
      </c>
      <c r="L77" s="68"/>
      <c r="M77" s="68"/>
      <c r="N77" s="72"/>
    </row>
    <row r="78" spans="1:14" customFormat="1" x14ac:dyDescent="0.3">
      <c r="A78" s="88"/>
      <c r="B78" s="84"/>
      <c r="C78" s="84"/>
      <c r="D78" s="84"/>
      <c r="E78" s="33" t="s">
        <v>90</v>
      </c>
      <c r="F78" s="33" t="s">
        <v>89</v>
      </c>
      <c r="G78" s="34">
        <v>3090</v>
      </c>
      <c r="H78" s="35"/>
      <c r="I78" s="35"/>
      <c r="J78" s="67"/>
      <c r="K78" s="67"/>
      <c r="L78" s="69"/>
      <c r="M78" s="69"/>
      <c r="N78" s="73"/>
    </row>
    <row r="79" spans="1:14" customFormat="1" ht="14.5" x14ac:dyDescent="0.3">
      <c r="A79" s="36"/>
      <c r="B79" s="31" t="s">
        <v>148</v>
      </c>
      <c r="C79" s="37"/>
      <c r="D79" s="37"/>
      <c r="E79" s="37"/>
      <c r="F79" s="37"/>
      <c r="G79" s="37"/>
      <c r="H79" s="53"/>
      <c r="I79" s="53"/>
      <c r="J79" s="53"/>
      <c r="K79" s="53"/>
      <c r="L79" s="53"/>
      <c r="M79" s="53"/>
      <c r="N79" s="38"/>
    </row>
    <row r="80" spans="1:14" customFormat="1" ht="13.75" customHeight="1" x14ac:dyDescent="0.3">
      <c r="A80" s="86">
        <v>29</v>
      </c>
      <c r="B80" s="83" t="s">
        <v>149</v>
      </c>
      <c r="C80" s="83" t="s">
        <v>150</v>
      </c>
      <c r="D80" s="83" t="s">
        <v>192</v>
      </c>
      <c r="E80" s="33" t="s">
        <v>88</v>
      </c>
      <c r="F80" s="33" t="s">
        <v>89</v>
      </c>
      <c r="G80" s="34">
        <v>44600</v>
      </c>
      <c r="H80" s="35"/>
      <c r="I80" s="35"/>
      <c r="J80" s="66">
        <f>G80*H80*2+G81*H81*2</f>
        <v>0</v>
      </c>
      <c r="K80" s="66">
        <f>I80*G80*3+G81*I81*3</f>
        <v>0</v>
      </c>
      <c r="L80" s="68"/>
      <c r="M80" s="68"/>
      <c r="N80" s="72"/>
    </row>
    <row r="81" spans="1:14" customFormat="1" x14ac:dyDescent="0.3">
      <c r="A81" s="88"/>
      <c r="B81" s="84"/>
      <c r="C81" s="84"/>
      <c r="D81" s="84"/>
      <c r="E81" s="33" t="s">
        <v>90</v>
      </c>
      <c r="F81" s="33" t="s">
        <v>89</v>
      </c>
      <c r="G81" s="34">
        <v>6300</v>
      </c>
      <c r="H81" s="35"/>
      <c r="I81" s="35"/>
      <c r="J81" s="67"/>
      <c r="K81" s="67"/>
      <c r="L81" s="69"/>
      <c r="M81" s="69"/>
      <c r="N81" s="73"/>
    </row>
    <row r="82" spans="1:14" customFormat="1" ht="13.75" customHeight="1" x14ac:dyDescent="0.3">
      <c r="A82" s="86">
        <v>30</v>
      </c>
      <c r="B82" s="83" t="s">
        <v>151</v>
      </c>
      <c r="C82" s="83" t="s">
        <v>152</v>
      </c>
      <c r="D82" s="83" t="s">
        <v>192</v>
      </c>
      <c r="E82" s="33" t="s">
        <v>88</v>
      </c>
      <c r="F82" s="33" t="s">
        <v>89</v>
      </c>
      <c r="G82" s="34">
        <v>13200</v>
      </c>
      <c r="H82" s="35"/>
      <c r="I82" s="35"/>
      <c r="J82" s="66">
        <f t="shared" ref="J82" si="48">G82*H82*2+G83*H83*2</f>
        <v>0</v>
      </c>
      <c r="K82" s="66">
        <f t="shared" ref="K82" si="49">I82*G82*3+G83*I83*3</f>
        <v>0</v>
      </c>
      <c r="L82" s="68"/>
      <c r="M82" s="68"/>
      <c r="N82" s="72"/>
    </row>
    <row r="83" spans="1:14" customFormat="1" x14ac:dyDescent="0.3">
      <c r="A83" s="88"/>
      <c r="B83" s="84"/>
      <c r="C83" s="84"/>
      <c r="D83" s="84"/>
      <c r="E83" s="33" t="s">
        <v>90</v>
      </c>
      <c r="F83" s="33" t="s">
        <v>89</v>
      </c>
      <c r="G83" s="34">
        <v>450</v>
      </c>
      <c r="H83" s="35"/>
      <c r="I83" s="35"/>
      <c r="J83" s="67"/>
      <c r="K83" s="67"/>
      <c r="L83" s="69"/>
      <c r="M83" s="69"/>
      <c r="N83" s="73"/>
    </row>
    <row r="84" spans="1:14" customFormat="1" ht="13.75" customHeight="1" x14ac:dyDescent="0.3">
      <c r="A84" s="86">
        <v>31</v>
      </c>
      <c r="B84" s="83" t="s">
        <v>153</v>
      </c>
      <c r="C84" s="83" t="s">
        <v>154</v>
      </c>
      <c r="D84" s="83" t="s">
        <v>198</v>
      </c>
      <c r="E84" s="33" t="s">
        <v>88</v>
      </c>
      <c r="F84" s="33" t="s">
        <v>89</v>
      </c>
      <c r="G84" s="34">
        <v>32200</v>
      </c>
      <c r="H84" s="35"/>
      <c r="I84" s="35"/>
      <c r="J84" s="66">
        <f t="shared" ref="J84" si="50">G84*H84*2+G85*H85*2</f>
        <v>0</v>
      </c>
      <c r="K84" s="66">
        <f t="shared" ref="K84" si="51">I84*G84*3+G85*I85*3</f>
        <v>0</v>
      </c>
      <c r="L84" s="68"/>
      <c r="M84" s="68"/>
      <c r="N84" s="72"/>
    </row>
    <row r="85" spans="1:14" customFormat="1" x14ac:dyDescent="0.3">
      <c r="A85" s="88"/>
      <c r="B85" s="84"/>
      <c r="C85" s="84"/>
      <c r="D85" s="84"/>
      <c r="E85" s="33" t="s">
        <v>90</v>
      </c>
      <c r="F85" s="33" t="s">
        <v>89</v>
      </c>
      <c r="G85" s="34">
        <v>950</v>
      </c>
      <c r="H85" s="35"/>
      <c r="I85" s="35"/>
      <c r="J85" s="67"/>
      <c r="K85" s="67"/>
      <c r="L85" s="69"/>
      <c r="M85" s="69"/>
      <c r="N85" s="73"/>
    </row>
    <row r="86" spans="1:14" customFormat="1" x14ac:dyDescent="0.3">
      <c r="A86" s="86">
        <v>32</v>
      </c>
      <c r="B86" s="83" t="s">
        <v>155</v>
      </c>
      <c r="C86" s="83" t="s">
        <v>156</v>
      </c>
      <c r="D86" s="83" t="s">
        <v>198</v>
      </c>
      <c r="E86" s="33" t="s">
        <v>88</v>
      </c>
      <c r="F86" s="33" t="s">
        <v>89</v>
      </c>
      <c r="G86" s="34">
        <v>54600</v>
      </c>
      <c r="H86" s="35"/>
      <c r="I86" s="35"/>
      <c r="J86" s="66">
        <f t="shared" ref="J86" si="52">G86*H86*2+G87*H87*2</f>
        <v>0</v>
      </c>
      <c r="K86" s="66">
        <f t="shared" ref="K86" si="53">I86*G86*3+G87*I87*3</f>
        <v>0</v>
      </c>
      <c r="L86" s="68"/>
      <c r="M86" s="68"/>
      <c r="N86" s="72"/>
    </row>
    <row r="87" spans="1:14" customFormat="1" x14ac:dyDescent="0.3">
      <c r="A87" s="88"/>
      <c r="B87" s="84"/>
      <c r="C87" s="84"/>
      <c r="D87" s="84"/>
      <c r="E87" s="33" t="s">
        <v>90</v>
      </c>
      <c r="F87" s="33" t="s">
        <v>89</v>
      </c>
      <c r="G87" s="34">
        <v>6900</v>
      </c>
      <c r="H87" s="35"/>
      <c r="I87" s="35"/>
      <c r="J87" s="67"/>
      <c r="K87" s="67"/>
      <c r="L87" s="69"/>
      <c r="M87" s="69"/>
      <c r="N87" s="73"/>
    </row>
    <row r="88" spans="1:14" customFormat="1" ht="13.75" customHeight="1" x14ac:dyDescent="0.3">
      <c r="A88" s="86">
        <v>33</v>
      </c>
      <c r="B88" s="83" t="s">
        <v>157</v>
      </c>
      <c r="C88" s="83" t="s">
        <v>158</v>
      </c>
      <c r="D88" s="83" t="s">
        <v>192</v>
      </c>
      <c r="E88" s="33" t="s">
        <v>88</v>
      </c>
      <c r="F88" s="33" t="s">
        <v>89</v>
      </c>
      <c r="G88" s="34">
        <v>45125</v>
      </c>
      <c r="H88" s="35"/>
      <c r="I88" s="35"/>
      <c r="J88" s="66">
        <f t="shared" ref="J88" si="54">G88*H88*2+G89*H89*2</f>
        <v>0</v>
      </c>
      <c r="K88" s="66">
        <f t="shared" ref="K88" si="55">I88*G88*3+G89*I89*3</f>
        <v>0</v>
      </c>
      <c r="L88" s="68"/>
      <c r="M88" s="68"/>
      <c r="N88" s="72"/>
    </row>
    <row r="89" spans="1:14" customFormat="1" x14ac:dyDescent="0.3">
      <c r="A89" s="88"/>
      <c r="B89" s="84"/>
      <c r="C89" s="84"/>
      <c r="D89" s="84"/>
      <c r="E89" s="33" t="s">
        <v>90</v>
      </c>
      <c r="F89" s="33" t="s">
        <v>89</v>
      </c>
      <c r="G89" s="34">
        <v>1100</v>
      </c>
      <c r="H89" s="35"/>
      <c r="I89" s="35"/>
      <c r="J89" s="67"/>
      <c r="K89" s="67"/>
      <c r="L89" s="69"/>
      <c r="M89" s="69"/>
      <c r="N89" s="73"/>
    </row>
    <row r="90" spans="1:14" customFormat="1" ht="14.5" x14ac:dyDescent="0.3">
      <c r="A90" s="36"/>
      <c r="B90" s="31" t="s">
        <v>159</v>
      </c>
      <c r="C90" s="37"/>
      <c r="D90" s="37"/>
      <c r="E90" s="37"/>
      <c r="F90" s="37"/>
      <c r="G90" s="37"/>
      <c r="H90" s="53"/>
      <c r="I90" s="53"/>
      <c r="J90" s="53"/>
      <c r="K90" s="53"/>
      <c r="L90" s="53"/>
      <c r="M90" s="53"/>
      <c r="N90" s="38"/>
    </row>
    <row r="91" spans="1:14" customFormat="1" ht="13.75" customHeight="1" x14ac:dyDescent="0.3">
      <c r="A91" s="86">
        <v>34</v>
      </c>
      <c r="B91" s="83" t="s">
        <v>161</v>
      </c>
      <c r="C91" s="83" t="s">
        <v>162</v>
      </c>
      <c r="D91" s="83" t="s">
        <v>192</v>
      </c>
      <c r="E91" s="33" t="s">
        <v>88</v>
      </c>
      <c r="F91" s="33" t="s">
        <v>89</v>
      </c>
      <c r="G91" s="34">
        <v>204000</v>
      </c>
      <c r="H91" s="35"/>
      <c r="I91" s="35"/>
      <c r="J91" s="66">
        <f t="shared" ref="J91" si="56">G91*H91*2+G92*H92*2</f>
        <v>0</v>
      </c>
      <c r="K91" s="66">
        <f t="shared" ref="K91" si="57">I91*G91*3+G92*I92*3</f>
        <v>0</v>
      </c>
      <c r="L91" s="68"/>
      <c r="M91" s="68"/>
      <c r="N91" s="72"/>
    </row>
    <row r="92" spans="1:14" customFormat="1" x14ac:dyDescent="0.3">
      <c r="A92" s="88"/>
      <c r="B92" s="84"/>
      <c r="C92" s="84"/>
      <c r="D92" s="84"/>
      <c r="E92" s="33" t="s">
        <v>90</v>
      </c>
      <c r="F92" s="33" t="s">
        <v>89</v>
      </c>
      <c r="G92" s="34">
        <v>14700</v>
      </c>
      <c r="H92" s="35"/>
      <c r="I92" s="35"/>
      <c r="J92" s="67"/>
      <c r="K92" s="67"/>
      <c r="L92" s="69"/>
      <c r="M92" s="69"/>
      <c r="N92" s="73"/>
    </row>
    <row r="93" spans="1:14" customFormat="1" ht="14.5" x14ac:dyDescent="0.3">
      <c r="A93" s="36"/>
      <c r="B93" s="31" t="s">
        <v>160</v>
      </c>
      <c r="C93" s="37"/>
      <c r="D93" s="37"/>
      <c r="E93" s="37"/>
      <c r="F93" s="37"/>
      <c r="G93" s="37"/>
      <c r="H93" s="53"/>
      <c r="I93" s="53"/>
      <c r="J93" s="53"/>
      <c r="K93" s="53"/>
      <c r="L93" s="53"/>
      <c r="M93" s="53"/>
      <c r="N93" s="38"/>
    </row>
    <row r="94" spans="1:14" customFormat="1" ht="13.75" customHeight="1" x14ac:dyDescent="0.3">
      <c r="A94" s="86">
        <v>35</v>
      </c>
      <c r="B94" s="83" t="s">
        <v>163</v>
      </c>
      <c r="C94" s="83" t="s">
        <v>164</v>
      </c>
      <c r="D94" s="83" t="s">
        <v>198</v>
      </c>
      <c r="E94" s="33" t="s">
        <v>88</v>
      </c>
      <c r="F94" s="33" t="s">
        <v>89</v>
      </c>
      <c r="G94" s="34">
        <v>8824</v>
      </c>
      <c r="H94" s="35"/>
      <c r="I94" s="35"/>
      <c r="J94" s="66">
        <f t="shared" ref="J94" si="58">G94*H94*2+G95*H95*2</f>
        <v>0</v>
      </c>
      <c r="K94" s="66">
        <f t="shared" ref="K94" si="59">I94*G94*3+G95*I95*3</f>
        <v>0</v>
      </c>
      <c r="L94" s="68"/>
      <c r="M94" s="68"/>
      <c r="N94" s="72"/>
    </row>
    <row r="95" spans="1:14" customFormat="1" x14ac:dyDescent="0.3">
      <c r="A95" s="88"/>
      <c r="B95" s="84"/>
      <c r="C95" s="84"/>
      <c r="D95" s="84"/>
      <c r="E95" s="33" t="s">
        <v>90</v>
      </c>
      <c r="F95" s="33" t="s">
        <v>89</v>
      </c>
      <c r="G95" s="34">
        <v>3782</v>
      </c>
      <c r="H95" s="35"/>
      <c r="I95" s="35"/>
      <c r="J95" s="67"/>
      <c r="K95" s="67"/>
      <c r="L95" s="69"/>
      <c r="M95" s="69"/>
      <c r="N95" s="73"/>
    </row>
    <row r="96" spans="1:14" customFormat="1" ht="13.75" customHeight="1" x14ac:dyDescent="0.3">
      <c r="A96" s="86">
        <v>36</v>
      </c>
      <c r="B96" s="83" t="s">
        <v>165</v>
      </c>
      <c r="C96" s="83" t="s">
        <v>166</v>
      </c>
      <c r="D96" s="83" t="s">
        <v>199</v>
      </c>
      <c r="E96" s="33" t="s">
        <v>88</v>
      </c>
      <c r="F96" s="33" t="s">
        <v>89</v>
      </c>
      <c r="G96" s="34">
        <v>12886</v>
      </c>
      <c r="H96" s="35"/>
      <c r="I96" s="35"/>
      <c r="J96" s="66">
        <f t="shared" ref="J96" si="60">G96*H96*2+G97*H97*2</f>
        <v>0</v>
      </c>
      <c r="K96" s="66">
        <f t="shared" ref="K96" si="61">I96*G96*3+G97*I97*3</f>
        <v>0</v>
      </c>
      <c r="L96" s="68"/>
      <c r="M96" s="68"/>
      <c r="N96" s="72"/>
    </row>
    <row r="97" spans="1:14" customFormat="1" x14ac:dyDescent="0.3">
      <c r="A97" s="88"/>
      <c r="B97" s="84"/>
      <c r="C97" s="84"/>
      <c r="D97" s="84"/>
      <c r="E97" s="33" t="s">
        <v>90</v>
      </c>
      <c r="F97" s="33" t="s">
        <v>89</v>
      </c>
      <c r="G97" s="34">
        <v>5758</v>
      </c>
      <c r="H97" s="35"/>
      <c r="I97" s="35"/>
      <c r="J97" s="67"/>
      <c r="K97" s="67"/>
      <c r="L97" s="69"/>
      <c r="M97" s="69"/>
      <c r="N97" s="73"/>
    </row>
    <row r="98" spans="1:14" customFormat="1" ht="13.75" customHeight="1" x14ac:dyDescent="0.3">
      <c r="A98" s="86">
        <v>37</v>
      </c>
      <c r="B98" s="83" t="s">
        <v>167</v>
      </c>
      <c r="C98" s="83" t="s">
        <v>168</v>
      </c>
      <c r="D98" s="83" t="s">
        <v>190</v>
      </c>
      <c r="E98" s="33" t="s">
        <v>88</v>
      </c>
      <c r="F98" s="33" t="s">
        <v>89</v>
      </c>
      <c r="G98" s="34">
        <v>6852</v>
      </c>
      <c r="H98" s="35"/>
      <c r="I98" s="35"/>
      <c r="J98" s="66">
        <f t="shared" ref="J98" si="62">G98*H98*2+G99*H99*2</f>
        <v>0</v>
      </c>
      <c r="K98" s="66">
        <f t="shared" ref="K98" si="63">I98*G98*3+G99*I99*3</f>
        <v>0</v>
      </c>
      <c r="L98" s="68"/>
      <c r="M98" s="68"/>
      <c r="N98" s="72"/>
    </row>
    <row r="99" spans="1:14" customFormat="1" x14ac:dyDescent="0.3">
      <c r="A99" s="88"/>
      <c r="B99" s="84"/>
      <c r="C99" s="84"/>
      <c r="D99" s="84"/>
      <c r="E99" s="33" t="s">
        <v>90</v>
      </c>
      <c r="F99" s="33" t="s">
        <v>89</v>
      </c>
      <c r="G99" s="34">
        <v>2952</v>
      </c>
      <c r="H99" s="35"/>
      <c r="I99" s="35"/>
      <c r="J99" s="67"/>
      <c r="K99" s="67"/>
      <c r="L99" s="69"/>
      <c r="M99" s="69"/>
      <c r="N99" s="73"/>
    </row>
    <row r="100" spans="1:14" customFormat="1" ht="13.75" customHeight="1" x14ac:dyDescent="0.3">
      <c r="A100" s="86">
        <v>38</v>
      </c>
      <c r="B100" s="83" t="s">
        <v>169</v>
      </c>
      <c r="C100" s="83" t="s">
        <v>170</v>
      </c>
      <c r="D100" s="83" t="s">
        <v>199</v>
      </c>
      <c r="E100" s="33" t="s">
        <v>88</v>
      </c>
      <c r="F100" s="33" t="s">
        <v>89</v>
      </c>
      <c r="G100" s="34">
        <v>15987</v>
      </c>
      <c r="H100" s="35"/>
      <c r="I100" s="35"/>
      <c r="J100" s="66">
        <f t="shared" ref="J100" si="64">G100*H100*2+G101*H101*2</f>
        <v>0</v>
      </c>
      <c r="K100" s="66">
        <f t="shared" ref="K100" si="65">I100*G100*3+G101*I101*3</f>
        <v>0</v>
      </c>
      <c r="L100" s="68"/>
      <c r="M100" s="68"/>
      <c r="N100" s="72"/>
    </row>
    <row r="101" spans="1:14" customFormat="1" x14ac:dyDescent="0.3">
      <c r="A101" s="88"/>
      <c r="B101" s="84"/>
      <c r="C101" s="84"/>
      <c r="D101" s="84"/>
      <c r="E101" s="33" t="s">
        <v>90</v>
      </c>
      <c r="F101" s="33" t="s">
        <v>89</v>
      </c>
      <c r="G101" s="34">
        <v>1100</v>
      </c>
      <c r="H101" s="35"/>
      <c r="I101" s="35"/>
      <c r="J101" s="67"/>
      <c r="K101" s="67"/>
      <c r="L101" s="69"/>
      <c r="M101" s="69"/>
      <c r="N101" s="73"/>
    </row>
    <row r="102" spans="1:14" customFormat="1" x14ac:dyDescent="0.3">
      <c r="A102" s="86">
        <v>39</v>
      </c>
      <c r="B102" s="83" t="s">
        <v>171</v>
      </c>
      <c r="C102" s="83" t="s">
        <v>172</v>
      </c>
      <c r="D102" s="83" t="s">
        <v>199</v>
      </c>
      <c r="E102" s="33" t="s">
        <v>88</v>
      </c>
      <c r="F102" s="33" t="s">
        <v>89</v>
      </c>
      <c r="G102" s="34">
        <v>14200</v>
      </c>
      <c r="H102" s="35"/>
      <c r="I102" s="35"/>
      <c r="J102" s="66">
        <f t="shared" ref="J102" si="66">G102*H102*2+G103*H103*2</f>
        <v>0</v>
      </c>
      <c r="K102" s="66">
        <f t="shared" ref="K102" si="67">I102*G102*3+G103*I103*3</f>
        <v>0</v>
      </c>
      <c r="L102" s="68"/>
      <c r="M102" s="68"/>
      <c r="N102" s="72"/>
    </row>
    <row r="103" spans="1:14" customFormat="1" x14ac:dyDescent="0.3">
      <c r="A103" s="88"/>
      <c r="B103" s="84"/>
      <c r="C103" s="84"/>
      <c r="D103" s="84"/>
      <c r="E103" s="33" t="s">
        <v>90</v>
      </c>
      <c r="F103" s="33" t="s">
        <v>89</v>
      </c>
      <c r="G103" s="34">
        <v>950</v>
      </c>
      <c r="H103" s="35"/>
      <c r="I103" s="35"/>
      <c r="J103" s="67"/>
      <c r="K103" s="67"/>
      <c r="L103" s="69"/>
      <c r="M103" s="69"/>
      <c r="N103" s="73"/>
    </row>
    <row r="104" spans="1:14" customFormat="1" ht="13.75" customHeight="1" x14ac:dyDescent="0.3">
      <c r="A104" s="86">
        <v>40</v>
      </c>
      <c r="B104" s="83" t="s">
        <v>173</v>
      </c>
      <c r="C104" s="83" t="s">
        <v>174</v>
      </c>
      <c r="D104" s="83" t="s">
        <v>188</v>
      </c>
      <c r="E104" s="33" t="s">
        <v>88</v>
      </c>
      <c r="F104" s="33" t="s">
        <v>89</v>
      </c>
      <c r="G104" s="34">
        <v>16000</v>
      </c>
      <c r="H104" s="35"/>
      <c r="I104" s="35"/>
      <c r="J104" s="66">
        <f t="shared" ref="J104" si="68">G104*H104*2+G105*H105*2</f>
        <v>0</v>
      </c>
      <c r="K104" s="66">
        <f t="shared" ref="K104" si="69">I104*G104*3+G105*I105*3</f>
        <v>0</v>
      </c>
      <c r="L104" s="68"/>
      <c r="M104" s="68"/>
      <c r="N104" s="72"/>
    </row>
    <row r="105" spans="1:14" customFormat="1" x14ac:dyDescent="0.3">
      <c r="A105" s="88"/>
      <c r="B105" s="84"/>
      <c r="C105" s="84"/>
      <c r="D105" s="84"/>
      <c r="E105" s="33" t="s">
        <v>90</v>
      </c>
      <c r="F105" s="33" t="s">
        <v>89</v>
      </c>
      <c r="G105" s="34">
        <v>1000</v>
      </c>
      <c r="H105" s="35"/>
      <c r="I105" s="35"/>
      <c r="J105" s="67"/>
      <c r="K105" s="67"/>
      <c r="L105" s="69"/>
      <c r="M105" s="69"/>
      <c r="N105" s="73"/>
    </row>
    <row r="106" spans="1:14" customFormat="1" ht="13.75" customHeight="1" x14ac:dyDescent="0.3">
      <c r="A106" s="86">
        <v>41</v>
      </c>
      <c r="B106" s="83" t="s">
        <v>175</v>
      </c>
      <c r="C106" s="83" t="s">
        <v>176</v>
      </c>
      <c r="D106" s="83" t="s">
        <v>192</v>
      </c>
      <c r="E106" s="33" t="s">
        <v>88</v>
      </c>
      <c r="F106" s="33" t="s">
        <v>89</v>
      </c>
      <c r="G106" s="34">
        <v>19810</v>
      </c>
      <c r="H106" s="35"/>
      <c r="I106" s="35"/>
      <c r="J106" s="66">
        <f t="shared" ref="J106" si="70">G106*H106*2+G107*H107*2</f>
        <v>0</v>
      </c>
      <c r="K106" s="66">
        <f t="shared" ref="K106" si="71">I106*G106*3+G107*I107*3</f>
        <v>0</v>
      </c>
      <c r="L106" s="68"/>
      <c r="M106" s="68"/>
      <c r="N106" s="72"/>
    </row>
    <row r="107" spans="1:14" customFormat="1" x14ac:dyDescent="0.3">
      <c r="A107" s="88"/>
      <c r="B107" s="84"/>
      <c r="C107" s="84"/>
      <c r="D107" s="84"/>
      <c r="E107" s="33" t="s">
        <v>90</v>
      </c>
      <c r="F107" s="33" t="s">
        <v>89</v>
      </c>
      <c r="G107" s="34">
        <v>465</v>
      </c>
      <c r="H107" s="35"/>
      <c r="I107" s="35"/>
      <c r="J107" s="67"/>
      <c r="K107" s="67"/>
      <c r="L107" s="69"/>
      <c r="M107" s="69"/>
      <c r="N107" s="73"/>
    </row>
    <row r="108" spans="1:14" customFormat="1" ht="13.75" customHeight="1" x14ac:dyDescent="0.3">
      <c r="A108" s="86">
        <v>42</v>
      </c>
      <c r="B108" s="83" t="s">
        <v>177</v>
      </c>
      <c r="C108" s="83" t="s">
        <v>178</v>
      </c>
      <c r="D108" s="83" t="s">
        <v>192</v>
      </c>
      <c r="E108" s="33" t="s">
        <v>88</v>
      </c>
      <c r="F108" s="33" t="s">
        <v>89</v>
      </c>
      <c r="G108" s="34">
        <v>27528</v>
      </c>
      <c r="H108" s="35"/>
      <c r="I108" s="35"/>
      <c r="J108" s="66">
        <f t="shared" ref="J108" si="72">G108*H108*2+G109*H109*2</f>
        <v>0</v>
      </c>
      <c r="K108" s="66">
        <f t="shared" ref="K108" si="73">I108*G108*3+G109*I109*3</f>
        <v>0</v>
      </c>
      <c r="L108" s="68"/>
      <c r="M108" s="68"/>
      <c r="N108" s="72"/>
    </row>
    <row r="109" spans="1:14" customFormat="1" x14ac:dyDescent="0.3">
      <c r="A109" s="88"/>
      <c r="B109" s="84"/>
      <c r="C109" s="84"/>
      <c r="D109" s="84"/>
      <c r="E109" s="33" t="s">
        <v>90</v>
      </c>
      <c r="F109" s="33" t="s">
        <v>89</v>
      </c>
      <c r="G109" s="34">
        <v>453</v>
      </c>
      <c r="H109" s="35"/>
      <c r="I109" s="35"/>
      <c r="J109" s="67"/>
      <c r="K109" s="67"/>
      <c r="L109" s="69"/>
      <c r="M109" s="69"/>
      <c r="N109" s="73"/>
    </row>
    <row r="110" spans="1:14" customFormat="1" ht="13.75" customHeight="1" x14ac:dyDescent="0.3">
      <c r="A110" s="86">
        <v>43</v>
      </c>
      <c r="B110" s="83" t="s">
        <v>179</v>
      </c>
      <c r="C110" s="83" t="s">
        <v>180</v>
      </c>
      <c r="D110" s="83" t="s">
        <v>194</v>
      </c>
      <c r="E110" s="33" t="s">
        <v>88</v>
      </c>
      <c r="F110" s="33" t="s">
        <v>89</v>
      </c>
      <c r="G110" s="34">
        <v>26142</v>
      </c>
      <c r="H110" s="35"/>
      <c r="I110" s="35"/>
      <c r="J110" s="66">
        <f t="shared" ref="J110" si="74">G110*H110*2+G111*H111*2</f>
        <v>0</v>
      </c>
      <c r="K110" s="66">
        <f t="shared" ref="K110" si="75">I110*G110*3+G111*I111*3</f>
        <v>0</v>
      </c>
      <c r="L110" s="68"/>
      <c r="M110" s="68"/>
      <c r="N110" s="72"/>
    </row>
    <row r="111" spans="1:14" customFormat="1" x14ac:dyDescent="0.3">
      <c r="A111" s="88"/>
      <c r="B111" s="84"/>
      <c r="C111" s="84"/>
      <c r="D111" s="84"/>
      <c r="E111" s="33" t="s">
        <v>90</v>
      </c>
      <c r="F111" s="33" t="s">
        <v>89</v>
      </c>
      <c r="G111" s="34">
        <v>21398</v>
      </c>
      <c r="H111" s="35"/>
      <c r="I111" s="35"/>
      <c r="J111" s="67"/>
      <c r="K111" s="67"/>
      <c r="L111" s="69"/>
      <c r="M111" s="69"/>
      <c r="N111" s="73"/>
    </row>
    <row r="112" spans="1:14" customFormat="1" ht="14.5" x14ac:dyDescent="0.3">
      <c r="A112" s="36"/>
      <c r="B112" s="31" t="s">
        <v>181</v>
      </c>
      <c r="C112" s="37"/>
      <c r="D112" s="37"/>
      <c r="E112" s="37"/>
      <c r="F112" s="37"/>
      <c r="G112" s="37"/>
      <c r="H112" s="53"/>
      <c r="I112" s="53"/>
      <c r="J112" s="53"/>
      <c r="K112" s="53"/>
      <c r="L112" s="53"/>
      <c r="M112" s="53"/>
      <c r="N112" s="38"/>
    </row>
    <row r="113" spans="1:14" s="48" customFormat="1" ht="25.25" customHeight="1" x14ac:dyDescent="0.25">
      <c r="A113" s="86">
        <v>44</v>
      </c>
      <c r="B113" s="83" t="s">
        <v>183</v>
      </c>
      <c r="C113" s="83" t="s">
        <v>184</v>
      </c>
      <c r="D113" s="83" t="s">
        <v>192</v>
      </c>
      <c r="E113" s="45" t="s">
        <v>88</v>
      </c>
      <c r="F113" s="45" t="s">
        <v>89</v>
      </c>
      <c r="G113" s="46">
        <v>120000</v>
      </c>
      <c r="H113" s="47"/>
      <c r="I113" s="47"/>
      <c r="J113" s="66">
        <f t="shared" ref="J113" si="76">G113*H113*2+G114*H114*2</f>
        <v>0</v>
      </c>
      <c r="K113" s="66">
        <f t="shared" ref="K113" si="77">I113*G113*3+G114*I114*3</f>
        <v>0</v>
      </c>
      <c r="L113" s="68"/>
      <c r="M113" s="68"/>
      <c r="N113" s="70"/>
    </row>
    <row r="114" spans="1:14" s="48" customFormat="1" ht="25.25" customHeight="1" x14ac:dyDescent="0.25">
      <c r="A114" s="88"/>
      <c r="B114" s="84"/>
      <c r="C114" s="84"/>
      <c r="D114" s="84"/>
      <c r="E114" s="45" t="s">
        <v>90</v>
      </c>
      <c r="F114" s="45" t="s">
        <v>89</v>
      </c>
      <c r="G114" s="46">
        <v>4728</v>
      </c>
      <c r="H114" s="47"/>
      <c r="I114" s="47"/>
      <c r="J114" s="67"/>
      <c r="K114" s="67"/>
      <c r="L114" s="69"/>
      <c r="M114" s="69"/>
      <c r="N114" s="71"/>
    </row>
    <row r="115" spans="1:14" customFormat="1" ht="14.5" x14ac:dyDescent="0.3">
      <c r="A115" s="36"/>
      <c r="B115" s="31" t="s">
        <v>182</v>
      </c>
      <c r="C115" s="37"/>
      <c r="D115" s="37"/>
      <c r="E115" s="37"/>
      <c r="F115" s="37"/>
      <c r="G115" s="37"/>
      <c r="H115" s="53"/>
      <c r="I115" s="53"/>
      <c r="J115" s="53"/>
      <c r="K115" s="53"/>
      <c r="L115" s="53"/>
      <c r="M115" s="53"/>
      <c r="N115" s="38"/>
    </row>
    <row r="116" spans="1:14" customFormat="1" ht="13.75" customHeight="1" x14ac:dyDescent="0.3">
      <c r="A116" s="86">
        <v>45</v>
      </c>
      <c r="B116" s="83" t="s">
        <v>185</v>
      </c>
      <c r="C116" s="83" t="s">
        <v>186</v>
      </c>
      <c r="D116" s="83" t="s">
        <v>188</v>
      </c>
      <c r="E116" s="33" t="s">
        <v>88</v>
      </c>
      <c r="F116" s="33" t="s">
        <v>89</v>
      </c>
      <c r="G116" s="34">
        <v>226600</v>
      </c>
      <c r="H116" s="35"/>
      <c r="I116" s="35"/>
      <c r="J116" s="66">
        <f t="shared" ref="J116" si="78">G116*H116*2+G117*H117*2</f>
        <v>0</v>
      </c>
      <c r="K116" s="66">
        <f t="shared" ref="K116" si="79">I116*G116*3+G117*I117*3</f>
        <v>0</v>
      </c>
      <c r="L116" s="68"/>
      <c r="M116" s="68"/>
      <c r="N116" s="72"/>
    </row>
    <row r="117" spans="1:14" customFormat="1" x14ac:dyDescent="0.3">
      <c r="A117" s="87"/>
      <c r="B117" s="85"/>
      <c r="C117" s="85"/>
      <c r="D117" s="85"/>
      <c r="E117" s="56" t="s">
        <v>90</v>
      </c>
      <c r="F117" s="56" t="s">
        <v>89</v>
      </c>
      <c r="G117" s="57">
        <v>10000</v>
      </c>
      <c r="H117" s="58"/>
      <c r="I117" s="35"/>
      <c r="J117" s="67"/>
      <c r="K117" s="67"/>
      <c r="L117" s="69"/>
      <c r="M117" s="69"/>
      <c r="N117" s="73"/>
    </row>
    <row r="118" spans="1:14" customFormat="1" ht="24.65" customHeight="1" x14ac:dyDescent="0.3">
      <c r="A118" s="42"/>
      <c r="B118" s="43"/>
      <c r="C118" s="43"/>
      <c r="D118" s="43"/>
      <c r="E118" s="43"/>
      <c r="F118" s="44"/>
      <c r="G118" s="44"/>
      <c r="H118" s="59"/>
      <c r="I118" s="55" t="s">
        <v>77</v>
      </c>
      <c r="J118" s="54">
        <f>SUM(J20:J117)</f>
        <v>0</v>
      </c>
      <c r="K118" s="54">
        <f>SUM(K20:K117)</f>
        <v>0</v>
      </c>
      <c r="L118" s="54"/>
      <c r="M118" s="54"/>
      <c r="N118" s="60"/>
    </row>
    <row r="119" spans="1:14" customFormat="1" x14ac:dyDescent="0.3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</row>
    <row r="120" spans="1:14" customFormat="1" ht="40.5" customHeight="1" x14ac:dyDescent="0.25">
      <c r="A120" s="109" t="s">
        <v>226</v>
      </c>
      <c r="B120" s="109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</row>
    <row r="121" spans="1:14" customFormat="1" ht="18.5" x14ac:dyDescent="0.25">
      <c r="A121" s="110" t="s">
        <v>241</v>
      </c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</row>
    <row r="122" spans="1:14" customFormat="1" ht="58" customHeight="1" x14ac:dyDescent="0.25">
      <c r="A122" s="64" t="s">
        <v>247</v>
      </c>
      <c r="B122" s="82" t="s">
        <v>243</v>
      </c>
      <c r="C122" s="82"/>
      <c r="D122" s="82"/>
      <c r="E122" s="82"/>
      <c r="F122" s="82"/>
      <c r="G122" s="63" t="s">
        <v>73</v>
      </c>
      <c r="H122" s="62" t="s">
        <v>206</v>
      </c>
      <c r="I122" s="62" t="s">
        <v>207</v>
      </c>
      <c r="J122" s="76" t="s">
        <v>85</v>
      </c>
      <c r="K122" s="77"/>
      <c r="L122" s="77"/>
      <c r="M122" s="77"/>
      <c r="N122" s="78"/>
    </row>
    <row r="123" spans="1:14" customFormat="1" x14ac:dyDescent="0.25">
      <c r="A123" s="61">
        <v>1</v>
      </c>
      <c r="B123" s="75" t="s">
        <v>227</v>
      </c>
      <c r="C123" s="75"/>
      <c r="D123" s="75"/>
      <c r="E123" s="75"/>
      <c r="F123" s="75"/>
      <c r="G123" s="65" t="s">
        <v>242</v>
      </c>
      <c r="H123" s="61"/>
      <c r="I123" s="61"/>
      <c r="J123" s="79"/>
      <c r="K123" s="80"/>
      <c r="L123" s="80"/>
      <c r="M123" s="80"/>
      <c r="N123" s="81"/>
    </row>
    <row r="124" spans="1:14" customFormat="1" x14ac:dyDescent="0.25">
      <c r="A124" s="61">
        <v>2</v>
      </c>
      <c r="B124" s="75" t="s">
        <v>228</v>
      </c>
      <c r="C124" s="75"/>
      <c r="D124" s="75"/>
      <c r="E124" s="75"/>
      <c r="F124" s="75"/>
      <c r="G124" s="65" t="s">
        <v>242</v>
      </c>
      <c r="H124" s="61"/>
      <c r="I124" s="61"/>
      <c r="J124" s="79"/>
      <c r="K124" s="80"/>
      <c r="L124" s="80"/>
      <c r="M124" s="80"/>
      <c r="N124" s="81"/>
    </row>
    <row r="125" spans="1:14" customFormat="1" x14ac:dyDescent="0.25">
      <c r="A125" s="61">
        <v>3</v>
      </c>
      <c r="B125" s="75" t="s">
        <v>229</v>
      </c>
      <c r="C125" s="75"/>
      <c r="D125" s="75"/>
      <c r="E125" s="75"/>
      <c r="F125" s="75"/>
      <c r="G125" s="65" t="s">
        <v>242</v>
      </c>
      <c r="H125" s="61"/>
      <c r="I125" s="61"/>
      <c r="J125" s="79"/>
      <c r="K125" s="80"/>
      <c r="L125" s="80"/>
      <c r="M125" s="80"/>
      <c r="N125" s="81"/>
    </row>
    <row r="126" spans="1:14" customFormat="1" x14ac:dyDescent="0.25">
      <c r="A126" s="61">
        <v>4</v>
      </c>
      <c r="B126" s="75" t="s">
        <v>230</v>
      </c>
      <c r="C126" s="75"/>
      <c r="D126" s="75"/>
      <c r="E126" s="75"/>
      <c r="F126" s="75"/>
      <c r="G126" s="65" t="s">
        <v>242</v>
      </c>
      <c r="H126" s="61"/>
      <c r="I126" s="61"/>
      <c r="J126" s="79"/>
      <c r="K126" s="80"/>
      <c r="L126" s="80"/>
      <c r="M126" s="80"/>
      <c r="N126" s="81"/>
    </row>
    <row r="127" spans="1:14" customFormat="1" x14ac:dyDescent="0.25">
      <c r="A127" s="61">
        <v>5</v>
      </c>
      <c r="B127" s="74" t="s">
        <v>231</v>
      </c>
      <c r="C127" s="74"/>
      <c r="D127" s="74"/>
      <c r="E127" s="74"/>
      <c r="F127" s="74"/>
      <c r="G127" s="65" t="s">
        <v>242</v>
      </c>
      <c r="H127" s="61"/>
      <c r="I127" s="61"/>
      <c r="J127" s="79"/>
      <c r="K127" s="80"/>
      <c r="L127" s="80"/>
      <c r="M127" s="80"/>
      <c r="N127" s="81"/>
    </row>
    <row r="128" spans="1:14" customFormat="1" x14ac:dyDescent="0.25">
      <c r="A128" s="61">
        <v>6</v>
      </c>
      <c r="B128" s="74" t="s">
        <v>232</v>
      </c>
      <c r="C128" s="74"/>
      <c r="D128" s="74"/>
      <c r="E128" s="74"/>
      <c r="F128" s="74"/>
      <c r="G128" s="65" t="s">
        <v>242</v>
      </c>
      <c r="H128" s="61"/>
      <c r="I128" s="61"/>
      <c r="J128" s="79"/>
      <c r="K128" s="80"/>
      <c r="L128" s="80"/>
      <c r="M128" s="80"/>
      <c r="N128" s="81"/>
    </row>
    <row r="129" spans="1:14" customFormat="1" x14ac:dyDescent="0.25">
      <c r="A129" s="61">
        <v>7</v>
      </c>
      <c r="B129" s="74" t="s">
        <v>233</v>
      </c>
      <c r="C129" s="74"/>
      <c r="D129" s="74"/>
      <c r="E129" s="74"/>
      <c r="F129" s="74"/>
      <c r="G129" s="65" t="s">
        <v>242</v>
      </c>
      <c r="H129" s="61"/>
      <c r="I129" s="61"/>
      <c r="J129" s="79"/>
      <c r="K129" s="80"/>
      <c r="L129" s="80"/>
      <c r="M129" s="80"/>
      <c r="N129" s="81"/>
    </row>
    <row r="130" spans="1:14" customFormat="1" x14ac:dyDescent="0.25">
      <c r="A130" s="61">
        <v>8</v>
      </c>
      <c r="B130" s="74" t="s">
        <v>234</v>
      </c>
      <c r="C130" s="74"/>
      <c r="D130" s="74"/>
      <c r="E130" s="74"/>
      <c r="F130" s="74"/>
      <c r="G130" s="65" t="s">
        <v>242</v>
      </c>
      <c r="H130" s="61"/>
      <c r="I130" s="61"/>
      <c r="J130" s="79"/>
      <c r="K130" s="80"/>
      <c r="L130" s="80"/>
      <c r="M130" s="80"/>
      <c r="N130" s="81"/>
    </row>
    <row r="131" spans="1:14" customFormat="1" x14ac:dyDescent="0.25">
      <c r="A131" s="61">
        <v>9</v>
      </c>
      <c r="B131" s="74" t="s">
        <v>235</v>
      </c>
      <c r="C131" s="74"/>
      <c r="D131" s="74"/>
      <c r="E131" s="74"/>
      <c r="F131" s="74"/>
      <c r="G131" s="65" t="s">
        <v>242</v>
      </c>
      <c r="H131" s="61"/>
      <c r="I131" s="61"/>
      <c r="J131" s="79"/>
      <c r="K131" s="80"/>
      <c r="L131" s="80"/>
      <c r="M131" s="80"/>
      <c r="N131" s="81"/>
    </row>
    <row r="132" spans="1:14" customFormat="1" x14ac:dyDescent="0.25">
      <c r="A132" s="61">
        <v>10</v>
      </c>
      <c r="B132" s="74" t="s">
        <v>236</v>
      </c>
      <c r="C132" s="74"/>
      <c r="D132" s="74"/>
      <c r="E132" s="74"/>
      <c r="F132" s="74"/>
      <c r="G132" s="65" t="s">
        <v>242</v>
      </c>
      <c r="H132" s="61"/>
      <c r="I132" s="61"/>
      <c r="J132" s="79"/>
      <c r="K132" s="80"/>
      <c r="L132" s="80"/>
      <c r="M132" s="80"/>
      <c r="N132" s="81"/>
    </row>
    <row r="133" spans="1:14" customFormat="1" x14ac:dyDescent="0.25">
      <c r="A133" s="61">
        <v>11</v>
      </c>
      <c r="B133" s="74" t="s">
        <v>237</v>
      </c>
      <c r="C133" s="74"/>
      <c r="D133" s="74"/>
      <c r="E133" s="74"/>
      <c r="F133" s="74"/>
      <c r="G133" s="65" t="s">
        <v>242</v>
      </c>
      <c r="H133" s="61"/>
      <c r="I133" s="61"/>
      <c r="J133" s="79"/>
      <c r="K133" s="80"/>
      <c r="L133" s="80"/>
      <c r="M133" s="80"/>
      <c r="N133" s="81"/>
    </row>
    <row r="134" spans="1:14" customFormat="1" x14ac:dyDescent="0.25">
      <c r="A134" s="61">
        <v>12</v>
      </c>
      <c r="B134" s="75" t="s">
        <v>238</v>
      </c>
      <c r="C134" s="75"/>
      <c r="D134" s="75"/>
      <c r="E134" s="75"/>
      <c r="F134" s="75"/>
      <c r="G134" s="65" t="s">
        <v>242</v>
      </c>
      <c r="H134" s="61"/>
      <c r="I134" s="61"/>
      <c r="J134" s="79"/>
      <c r="K134" s="80"/>
      <c r="L134" s="80"/>
      <c r="M134" s="80"/>
      <c r="N134" s="81"/>
    </row>
    <row r="135" spans="1:14" customFormat="1" x14ac:dyDescent="0.25">
      <c r="A135" s="61">
        <v>13</v>
      </c>
      <c r="B135" s="74" t="s">
        <v>239</v>
      </c>
      <c r="C135" s="74"/>
      <c r="D135" s="74"/>
      <c r="E135" s="74"/>
      <c r="F135" s="74"/>
      <c r="G135" s="65" t="s">
        <v>242</v>
      </c>
      <c r="H135" s="61"/>
      <c r="I135" s="61"/>
      <c r="J135" s="79"/>
      <c r="K135" s="80"/>
      <c r="L135" s="80"/>
      <c r="M135" s="80"/>
      <c r="N135" s="81"/>
    </row>
    <row r="136" spans="1:14" customFormat="1" x14ac:dyDescent="0.25">
      <c r="A136" s="61">
        <v>14</v>
      </c>
      <c r="B136" s="75" t="s">
        <v>240</v>
      </c>
      <c r="C136" s="75"/>
      <c r="D136" s="75"/>
      <c r="E136" s="75"/>
      <c r="F136" s="75"/>
      <c r="G136" s="65" t="s">
        <v>242</v>
      </c>
      <c r="H136" s="61"/>
      <c r="I136" s="61"/>
      <c r="J136" s="79"/>
      <c r="K136" s="80"/>
      <c r="L136" s="80"/>
      <c r="M136" s="80"/>
      <c r="N136" s="81"/>
    </row>
    <row r="137" spans="1:14" customFormat="1" x14ac:dyDescent="0.3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</row>
    <row r="138" spans="1:14" customFormat="1" ht="56.5" customHeight="1" x14ac:dyDescent="0.25">
      <c r="A138" s="49"/>
      <c r="B138" s="51" t="s">
        <v>211</v>
      </c>
      <c r="C138" s="50"/>
      <c r="D138" s="50"/>
      <c r="E138" s="50"/>
      <c r="F138" s="50"/>
      <c r="G138" s="52" t="s">
        <v>73</v>
      </c>
      <c r="H138" s="30" t="s">
        <v>206</v>
      </c>
      <c r="I138" s="30" t="s">
        <v>207</v>
      </c>
      <c r="J138" s="92" t="s">
        <v>85</v>
      </c>
      <c r="K138" s="92"/>
      <c r="L138" s="92"/>
      <c r="M138" s="92"/>
      <c r="N138" s="92"/>
    </row>
    <row r="139" spans="1:14" customFormat="1" ht="40.5" customHeight="1" x14ac:dyDescent="0.3">
      <c r="A139" s="36"/>
      <c r="B139" s="31" t="s">
        <v>210</v>
      </c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8"/>
    </row>
    <row r="140" spans="1:14" customFormat="1" x14ac:dyDescent="0.25">
      <c r="A140" s="86">
        <v>1</v>
      </c>
      <c r="B140" s="101" t="s">
        <v>220</v>
      </c>
      <c r="C140" s="111"/>
      <c r="D140" s="111"/>
      <c r="E140" s="111"/>
      <c r="F140" s="111"/>
      <c r="G140" s="45" t="s">
        <v>201</v>
      </c>
      <c r="H140" s="47"/>
      <c r="I140" s="47"/>
      <c r="J140" s="93"/>
      <c r="K140" s="94"/>
      <c r="L140" s="94"/>
      <c r="M140" s="94"/>
      <c r="N140" s="95"/>
    </row>
    <row r="141" spans="1:14" customFormat="1" ht="28.5" customHeight="1" x14ac:dyDescent="0.25">
      <c r="A141" s="87"/>
      <c r="B141" s="101" t="s">
        <v>202</v>
      </c>
      <c r="C141" s="101"/>
      <c r="D141" s="101"/>
      <c r="E141" s="101"/>
      <c r="F141" s="101"/>
      <c r="G141" s="45" t="s">
        <v>203</v>
      </c>
      <c r="H141" s="47"/>
      <c r="I141" s="47"/>
      <c r="J141" s="93"/>
      <c r="K141" s="94"/>
      <c r="L141" s="94"/>
      <c r="M141" s="94"/>
      <c r="N141" s="95"/>
    </row>
    <row r="142" spans="1:14" customFormat="1" x14ac:dyDescent="0.3">
      <c r="A142" s="87"/>
      <c r="B142" s="100" t="s">
        <v>204</v>
      </c>
      <c r="C142" s="100"/>
      <c r="D142" s="100"/>
      <c r="E142" s="100"/>
      <c r="F142" s="100"/>
      <c r="G142" s="33" t="s">
        <v>201</v>
      </c>
      <c r="H142" s="35"/>
      <c r="I142" s="35"/>
      <c r="J142" s="96"/>
      <c r="K142" s="97"/>
      <c r="L142" s="97"/>
      <c r="M142" s="97"/>
      <c r="N142" s="98"/>
    </row>
    <row r="143" spans="1:14" customFormat="1" x14ac:dyDescent="0.3">
      <c r="A143" s="87"/>
      <c r="B143" s="100" t="s">
        <v>205</v>
      </c>
      <c r="C143" s="100"/>
      <c r="D143" s="100"/>
      <c r="E143" s="100"/>
      <c r="F143" s="100"/>
      <c r="G143" s="33" t="s">
        <v>201</v>
      </c>
      <c r="H143" s="35"/>
      <c r="I143" s="35"/>
      <c r="J143" s="96"/>
      <c r="K143" s="97"/>
      <c r="L143" s="97"/>
      <c r="M143" s="97"/>
      <c r="N143" s="98"/>
    </row>
    <row r="144" spans="1:14" customFormat="1" x14ac:dyDescent="0.3">
      <c r="A144" s="87"/>
      <c r="B144" s="100" t="s">
        <v>212</v>
      </c>
      <c r="C144" s="100"/>
      <c r="D144" s="100"/>
      <c r="E144" s="100"/>
      <c r="F144" s="100"/>
      <c r="G144" s="33" t="s">
        <v>201</v>
      </c>
      <c r="H144" s="35"/>
      <c r="I144" s="35"/>
      <c r="J144" s="96"/>
      <c r="K144" s="97"/>
      <c r="L144" s="97"/>
      <c r="M144" s="97"/>
      <c r="N144" s="98"/>
    </row>
    <row r="145" spans="1:14" customFormat="1" x14ac:dyDescent="0.3">
      <c r="A145" s="88"/>
      <c r="B145" s="100" t="s">
        <v>213</v>
      </c>
      <c r="C145" s="100"/>
      <c r="D145" s="100"/>
      <c r="E145" s="100"/>
      <c r="F145" s="100"/>
      <c r="G145" s="33" t="s">
        <v>201</v>
      </c>
      <c r="H145" s="35"/>
      <c r="I145" s="35"/>
      <c r="J145" s="96"/>
      <c r="K145" s="97"/>
      <c r="L145" s="97"/>
      <c r="M145" s="97"/>
      <c r="N145" s="98"/>
    </row>
    <row r="146" spans="1:14" customFormat="1" ht="14.5" x14ac:dyDescent="0.3">
      <c r="A146" s="36"/>
      <c r="B146" s="31" t="s">
        <v>209</v>
      </c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8"/>
    </row>
    <row r="147" spans="1:14" customFormat="1" x14ac:dyDescent="0.3">
      <c r="A147" s="86">
        <v>2</v>
      </c>
      <c r="B147" s="99" t="s">
        <v>221</v>
      </c>
      <c r="C147" s="100"/>
      <c r="D147" s="100"/>
      <c r="E147" s="100"/>
      <c r="F147" s="100"/>
      <c r="G147" s="33" t="s">
        <v>201</v>
      </c>
      <c r="H147" s="35"/>
      <c r="I147" s="35"/>
      <c r="J147" s="96"/>
      <c r="K147" s="97"/>
      <c r="L147" s="97"/>
      <c r="M147" s="97"/>
      <c r="N147" s="98"/>
    </row>
    <row r="148" spans="1:14" s="48" customFormat="1" ht="21.5" customHeight="1" x14ac:dyDescent="0.25">
      <c r="A148" s="87"/>
      <c r="B148" s="101" t="s">
        <v>214</v>
      </c>
      <c r="C148" s="101"/>
      <c r="D148" s="101"/>
      <c r="E148" s="101"/>
      <c r="F148" s="101"/>
      <c r="G148" s="45" t="s">
        <v>203</v>
      </c>
      <c r="H148" s="47"/>
      <c r="I148" s="47"/>
      <c r="J148" s="93"/>
      <c r="K148" s="94"/>
      <c r="L148" s="94"/>
      <c r="M148" s="94"/>
      <c r="N148" s="95"/>
    </row>
    <row r="149" spans="1:14" s="48" customFormat="1" x14ac:dyDescent="0.3">
      <c r="A149" s="87"/>
      <c r="B149" s="111" t="s">
        <v>204</v>
      </c>
      <c r="C149" s="111"/>
      <c r="D149" s="111"/>
      <c r="E149" s="111"/>
      <c r="F149" s="111"/>
      <c r="G149" s="33" t="s">
        <v>201</v>
      </c>
      <c r="H149" s="35"/>
      <c r="I149" s="35"/>
      <c r="J149" s="96"/>
      <c r="K149" s="97"/>
      <c r="L149" s="97"/>
      <c r="M149" s="97"/>
      <c r="N149" s="98"/>
    </row>
    <row r="150" spans="1:14" customFormat="1" ht="13.25" customHeight="1" x14ac:dyDescent="0.3">
      <c r="A150" s="88"/>
      <c r="B150" s="100" t="s">
        <v>216</v>
      </c>
      <c r="C150" s="100"/>
      <c r="D150" s="100"/>
      <c r="E150" s="100"/>
      <c r="F150" s="100"/>
      <c r="G150" s="33" t="s">
        <v>201</v>
      </c>
      <c r="H150" s="35"/>
      <c r="I150" s="35"/>
      <c r="J150" s="96"/>
      <c r="K150" s="97"/>
      <c r="L150" s="97"/>
      <c r="M150" s="97"/>
      <c r="N150" s="98"/>
    </row>
    <row r="151" spans="1:14" customFormat="1" ht="13.25" customHeight="1" x14ac:dyDescent="0.3">
      <c r="A151" s="36"/>
      <c r="B151" s="31" t="s">
        <v>215</v>
      </c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8"/>
    </row>
    <row r="152" spans="1:14" customFormat="1" ht="13.25" customHeight="1" x14ac:dyDescent="0.3">
      <c r="A152" s="86">
        <v>3</v>
      </c>
      <c r="B152" s="100" t="s">
        <v>222</v>
      </c>
      <c r="C152" s="100"/>
      <c r="D152" s="100"/>
      <c r="E152" s="100"/>
      <c r="F152" s="100"/>
      <c r="G152" s="33" t="s">
        <v>201</v>
      </c>
      <c r="H152" s="35"/>
      <c r="I152" s="35"/>
      <c r="J152" s="96"/>
      <c r="K152" s="97"/>
      <c r="L152" s="97"/>
      <c r="M152" s="97"/>
      <c r="N152" s="98"/>
    </row>
    <row r="153" spans="1:14" customFormat="1" ht="26.5" customHeight="1" x14ac:dyDescent="0.25">
      <c r="A153" s="87"/>
      <c r="B153" s="101" t="s">
        <v>223</v>
      </c>
      <c r="C153" s="101"/>
      <c r="D153" s="101"/>
      <c r="E153" s="101"/>
      <c r="F153" s="101"/>
      <c r="G153" s="45" t="s">
        <v>203</v>
      </c>
      <c r="H153" s="47"/>
      <c r="I153" s="47"/>
      <c r="J153" s="93"/>
      <c r="K153" s="94"/>
      <c r="L153" s="94"/>
      <c r="M153" s="94"/>
      <c r="N153" s="95"/>
    </row>
    <row r="154" spans="1:14" customFormat="1" ht="13.25" customHeight="1" x14ac:dyDescent="0.3">
      <c r="A154" s="87"/>
      <c r="B154" s="100" t="s">
        <v>224</v>
      </c>
      <c r="C154" s="100"/>
      <c r="D154" s="100"/>
      <c r="E154" s="100"/>
      <c r="F154" s="100"/>
      <c r="G154" s="33" t="s">
        <v>201</v>
      </c>
      <c r="H154" s="35"/>
      <c r="I154" s="35"/>
      <c r="J154" s="93"/>
      <c r="K154" s="94"/>
      <c r="L154" s="94"/>
      <c r="M154" s="94"/>
      <c r="N154" s="95"/>
    </row>
    <row r="155" spans="1:14" customFormat="1" ht="13.25" customHeight="1" x14ac:dyDescent="0.3">
      <c r="A155" s="87"/>
      <c r="B155" s="100" t="s">
        <v>225</v>
      </c>
      <c r="C155" s="100"/>
      <c r="D155" s="100"/>
      <c r="E155" s="100"/>
      <c r="F155" s="100"/>
      <c r="G155" s="33" t="s">
        <v>201</v>
      </c>
      <c r="H155" s="35"/>
      <c r="I155" s="35"/>
      <c r="J155" s="93"/>
      <c r="K155" s="94"/>
      <c r="L155" s="94"/>
      <c r="M155" s="94"/>
      <c r="N155" s="95"/>
    </row>
    <row r="156" spans="1:14" s="48" customFormat="1" x14ac:dyDescent="0.3">
      <c r="A156" s="88"/>
      <c r="B156" s="100" t="s">
        <v>216</v>
      </c>
      <c r="C156" s="100"/>
      <c r="D156" s="100"/>
      <c r="E156" s="100"/>
      <c r="F156" s="100"/>
      <c r="G156" s="33" t="s">
        <v>201</v>
      </c>
      <c r="H156" s="35"/>
      <c r="I156" s="35"/>
      <c r="J156" s="93"/>
      <c r="K156" s="94"/>
      <c r="L156" s="94"/>
      <c r="M156" s="94"/>
      <c r="N156" s="95"/>
    </row>
    <row r="157" spans="1:14" customFormat="1" ht="13.25" customHeight="1" x14ac:dyDescent="0.3">
      <c r="A157" s="32"/>
    </row>
    <row r="158" spans="1:14" ht="23.4" customHeight="1" x14ac:dyDescent="0.25"/>
    <row r="159" spans="1:14" ht="36" customHeight="1" x14ac:dyDescent="0.25">
      <c r="A159" s="108" t="s">
        <v>218</v>
      </c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</row>
    <row r="160" spans="1:14" ht="36" customHeight="1" x14ac:dyDescent="0.25"/>
    <row r="161" spans="2:5" ht="50.5" customHeight="1" x14ac:dyDescent="0.25">
      <c r="B161" s="107" t="s">
        <v>219</v>
      </c>
      <c r="C161" s="107"/>
      <c r="D161" s="107"/>
      <c r="E161" s="107"/>
    </row>
    <row r="162" spans="2:5" ht="21.65" customHeight="1" x14ac:dyDescent="0.25"/>
    <row r="163" spans="2:5" ht="21.65" customHeight="1" x14ac:dyDescent="0.25"/>
    <row r="164" spans="2:5" ht="21.65" customHeight="1" x14ac:dyDescent="0.25"/>
    <row r="165" spans="2:5" ht="22.25" customHeight="1" x14ac:dyDescent="0.25"/>
    <row r="167" spans="2:5" ht="40.75" customHeight="1" x14ac:dyDescent="0.25"/>
    <row r="169" spans="2:5" ht="78" customHeight="1" x14ac:dyDescent="0.25"/>
  </sheetData>
  <mergeCells count="499">
    <mergeCell ref="B149:F149"/>
    <mergeCell ref="J149:N149"/>
    <mergeCell ref="J144:N144"/>
    <mergeCell ref="J145:N145"/>
    <mergeCell ref="B145:F145"/>
    <mergeCell ref="A140:A145"/>
    <mergeCell ref="B153:F153"/>
    <mergeCell ref="J153:N153"/>
    <mergeCell ref="B154:F154"/>
    <mergeCell ref="J154:N154"/>
    <mergeCell ref="B156:F156"/>
    <mergeCell ref="J156:N156"/>
    <mergeCell ref="B155:F155"/>
    <mergeCell ref="J155:N155"/>
    <mergeCell ref="B161:E161"/>
    <mergeCell ref="A159:N159"/>
    <mergeCell ref="B150:F150"/>
    <mergeCell ref="J150:N150"/>
    <mergeCell ref="A147:A150"/>
    <mergeCell ref="A152:A156"/>
    <mergeCell ref="B152:F152"/>
    <mergeCell ref="A1:N1"/>
    <mergeCell ref="A2:N2"/>
    <mergeCell ref="A3:N3"/>
    <mergeCell ref="A4:N4"/>
    <mergeCell ref="A6:N6"/>
    <mergeCell ref="A13:E13"/>
    <mergeCell ref="A14:E14"/>
    <mergeCell ref="A15:E15"/>
    <mergeCell ref="A16:E16"/>
    <mergeCell ref="A12:E12"/>
    <mergeCell ref="A7:E7"/>
    <mergeCell ref="A8:E8"/>
    <mergeCell ref="A9:E9"/>
    <mergeCell ref="A10:E10"/>
    <mergeCell ref="A11:E11"/>
    <mergeCell ref="F7:N7"/>
    <mergeCell ref="F15:N15"/>
    <mergeCell ref="F16:N16"/>
    <mergeCell ref="J152:N152"/>
    <mergeCell ref="J141:N141"/>
    <mergeCell ref="J142:N142"/>
    <mergeCell ref="J143:N143"/>
    <mergeCell ref="B147:F147"/>
    <mergeCell ref="J147:N147"/>
    <mergeCell ref="B148:F148"/>
    <mergeCell ref="B34:B35"/>
    <mergeCell ref="C34:C35"/>
    <mergeCell ref="C106:C107"/>
    <mergeCell ref="D57:D58"/>
    <mergeCell ref="D59:D60"/>
    <mergeCell ref="D61:D62"/>
    <mergeCell ref="D64:D65"/>
    <mergeCell ref="A120:N120"/>
    <mergeCell ref="A121:N121"/>
    <mergeCell ref="B140:F140"/>
    <mergeCell ref="B141:F141"/>
    <mergeCell ref="B142:F142"/>
    <mergeCell ref="B143:F143"/>
    <mergeCell ref="B144:F144"/>
    <mergeCell ref="J148:N148"/>
    <mergeCell ref="F8:N8"/>
    <mergeCell ref="F9:N9"/>
    <mergeCell ref="F10:N10"/>
    <mergeCell ref="F13:N13"/>
    <mergeCell ref="F14:N14"/>
    <mergeCell ref="F11:N11"/>
    <mergeCell ref="F12:N12"/>
    <mergeCell ref="J138:N138"/>
    <mergeCell ref="J140:N140"/>
    <mergeCell ref="A18:C18"/>
    <mergeCell ref="A20:A21"/>
    <mergeCell ref="B20:B21"/>
    <mergeCell ref="C20:C21"/>
    <mergeCell ref="A22:A23"/>
    <mergeCell ref="B22:B23"/>
    <mergeCell ref="C22:C23"/>
    <mergeCell ref="A24:A25"/>
    <mergeCell ref="B24:B25"/>
    <mergeCell ref="A36:A37"/>
    <mergeCell ref="B36:B37"/>
    <mergeCell ref="C36:C37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A42:A43"/>
    <mergeCell ref="B42:B43"/>
    <mergeCell ref="C42:C43"/>
    <mergeCell ref="A45:A46"/>
    <mergeCell ref="B45:B46"/>
    <mergeCell ref="C45:C46"/>
    <mergeCell ref="A38:A39"/>
    <mergeCell ref="B38:B39"/>
    <mergeCell ref="C38:C39"/>
    <mergeCell ref="A40:A41"/>
    <mergeCell ref="B40:B41"/>
    <mergeCell ref="C40:C41"/>
    <mergeCell ref="A47:A48"/>
    <mergeCell ref="B47:B48"/>
    <mergeCell ref="C47:C48"/>
    <mergeCell ref="A51:A52"/>
    <mergeCell ref="B51:B52"/>
    <mergeCell ref="C51:C52"/>
    <mergeCell ref="A49:A50"/>
    <mergeCell ref="B49:B50"/>
    <mergeCell ref="C49:C50"/>
    <mergeCell ref="A53:A54"/>
    <mergeCell ref="B53:B54"/>
    <mergeCell ref="C53:C54"/>
    <mergeCell ref="A64:A65"/>
    <mergeCell ref="B64:B65"/>
    <mergeCell ref="C64:C65"/>
    <mergeCell ref="A59:A60"/>
    <mergeCell ref="B59:B60"/>
    <mergeCell ref="C59:C60"/>
    <mergeCell ref="A61:A62"/>
    <mergeCell ref="B61:B62"/>
    <mergeCell ref="C61:C62"/>
    <mergeCell ref="A55:A56"/>
    <mergeCell ref="B55:B56"/>
    <mergeCell ref="C55:C56"/>
    <mergeCell ref="A57:A58"/>
    <mergeCell ref="B57:B58"/>
    <mergeCell ref="C57:C58"/>
    <mergeCell ref="A71:A72"/>
    <mergeCell ref="B71:B72"/>
    <mergeCell ref="C71:C72"/>
    <mergeCell ref="A73:A74"/>
    <mergeCell ref="B73:B74"/>
    <mergeCell ref="C73:C74"/>
    <mergeCell ref="A67:A68"/>
    <mergeCell ref="B67:B68"/>
    <mergeCell ref="C67:C68"/>
    <mergeCell ref="A69:A70"/>
    <mergeCell ref="B69:B70"/>
    <mergeCell ref="C69:C70"/>
    <mergeCell ref="A80:A81"/>
    <mergeCell ref="B80:B81"/>
    <mergeCell ref="C80:C81"/>
    <mergeCell ref="A82:A83"/>
    <mergeCell ref="B82:B83"/>
    <mergeCell ref="C82:C83"/>
    <mergeCell ref="A75:A76"/>
    <mergeCell ref="B75:B76"/>
    <mergeCell ref="C75:C76"/>
    <mergeCell ref="A77:A78"/>
    <mergeCell ref="B77:B78"/>
    <mergeCell ref="C77:C78"/>
    <mergeCell ref="A88:A89"/>
    <mergeCell ref="B88:B89"/>
    <mergeCell ref="C88:C89"/>
    <mergeCell ref="A91:A92"/>
    <mergeCell ref="B91:B92"/>
    <mergeCell ref="C91:C92"/>
    <mergeCell ref="A84:A85"/>
    <mergeCell ref="B84:B85"/>
    <mergeCell ref="C84:C85"/>
    <mergeCell ref="A86:A87"/>
    <mergeCell ref="B86:B87"/>
    <mergeCell ref="C86:C87"/>
    <mergeCell ref="A98:A99"/>
    <mergeCell ref="B98:B99"/>
    <mergeCell ref="C98:C99"/>
    <mergeCell ref="A100:A101"/>
    <mergeCell ref="B100:B101"/>
    <mergeCell ref="C100:C101"/>
    <mergeCell ref="A94:A95"/>
    <mergeCell ref="B94:B95"/>
    <mergeCell ref="C94:C95"/>
    <mergeCell ref="A96:A97"/>
    <mergeCell ref="B96:B97"/>
    <mergeCell ref="C96:C97"/>
    <mergeCell ref="A108:A109"/>
    <mergeCell ref="B108:B109"/>
    <mergeCell ref="C108:C109"/>
    <mergeCell ref="A102:A103"/>
    <mergeCell ref="B102:B103"/>
    <mergeCell ref="C102:C103"/>
    <mergeCell ref="A104:A105"/>
    <mergeCell ref="B104:B105"/>
    <mergeCell ref="C104:C105"/>
    <mergeCell ref="A116:A117"/>
    <mergeCell ref="B116:B117"/>
    <mergeCell ref="C116:C117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5:D46"/>
    <mergeCell ref="A110:A111"/>
    <mergeCell ref="B110:B111"/>
    <mergeCell ref="C110:C111"/>
    <mergeCell ref="A113:A114"/>
    <mergeCell ref="B113:B114"/>
    <mergeCell ref="C113:C114"/>
    <mergeCell ref="A106:A107"/>
    <mergeCell ref="B106:B107"/>
    <mergeCell ref="D110:D111"/>
    <mergeCell ref="D91:D92"/>
    <mergeCell ref="D94:D95"/>
    <mergeCell ref="D96:D97"/>
    <mergeCell ref="D98:D99"/>
    <mergeCell ref="D100:D101"/>
    <mergeCell ref="D67:D68"/>
    <mergeCell ref="D47:D48"/>
    <mergeCell ref="D49:D50"/>
    <mergeCell ref="D51:D52"/>
    <mergeCell ref="D53:D54"/>
    <mergeCell ref="D55:D56"/>
    <mergeCell ref="D80:D81"/>
    <mergeCell ref="D82:D83"/>
    <mergeCell ref="D84:D85"/>
    <mergeCell ref="B134:F134"/>
    <mergeCell ref="B135:F135"/>
    <mergeCell ref="B136:F136"/>
    <mergeCell ref="J122:N122"/>
    <mergeCell ref="J123:N123"/>
    <mergeCell ref="J124:N124"/>
    <mergeCell ref="J125:N125"/>
    <mergeCell ref="J126:N126"/>
    <mergeCell ref="J127:N127"/>
    <mergeCell ref="J128:N128"/>
    <mergeCell ref="J129:N129"/>
    <mergeCell ref="J130:N130"/>
    <mergeCell ref="J131:N131"/>
    <mergeCell ref="J132:N132"/>
    <mergeCell ref="J133:N133"/>
    <mergeCell ref="J134:N134"/>
    <mergeCell ref="J135:N135"/>
    <mergeCell ref="J136:N136"/>
    <mergeCell ref="B122:F122"/>
    <mergeCell ref="B123:F123"/>
    <mergeCell ref="B124:F124"/>
    <mergeCell ref="B125:F125"/>
    <mergeCell ref="B126:F126"/>
    <mergeCell ref="B127:F127"/>
    <mergeCell ref="L32:L33"/>
    <mergeCell ref="M32:M33"/>
    <mergeCell ref="N32:N33"/>
    <mergeCell ref="L34:L35"/>
    <mergeCell ref="M34:M35"/>
    <mergeCell ref="B130:F130"/>
    <mergeCell ref="B131:F131"/>
    <mergeCell ref="B132:F132"/>
    <mergeCell ref="B133:F133"/>
    <mergeCell ref="B128:F128"/>
    <mergeCell ref="B129:F129"/>
    <mergeCell ref="D86:D87"/>
    <mergeCell ref="D88:D89"/>
    <mergeCell ref="D69:D70"/>
    <mergeCell ref="D71:D72"/>
    <mergeCell ref="D73:D74"/>
    <mergeCell ref="D75:D76"/>
    <mergeCell ref="D77:D78"/>
    <mergeCell ref="D113:D114"/>
    <mergeCell ref="D116:D117"/>
    <mergeCell ref="D102:D103"/>
    <mergeCell ref="D104:D105"/>
    <mergeCell ref="D106:D107"/>
    <mergeCell ref="D108:D109"/>
    <mergeCell ref="L26:L27"/>
    <mergeCell ref="M26:M27"/>
    <mergeCell ref="N26:N27"/>
    <mergeCell ref="L28:L29"/>
    <mergeCell ref="M28:M29"/>
    <mergeCell ref="N28:N29"/>
    <mergeCell ref="L30:L31"/>
    <mergeCell ref="M30:M31"/>
    <mergeCell ref="N30:N31"/>
    <mergeCell ref="L20:L21"/>
    <mergeCell ref="M20:M21"/>
    <mergeCell ref="M22:M23"/>
    <mergeCell ref="L22:L23"/>
    <mergeCell ref="N20:N21"/>
    <mergeCell ref="N22:N23"/>
    <mergeCell ref="L24:L25"/>
    <mergeCell ref="M24:M25"/>
    <mergeCell ref="N24:N25"/>
    <mergeCell ref="N34:N35"/>
    <mergeCell ref="L36:L37"/>
    <mergeCell ref="M36:M37"/>
    <mergeCell ref="N36:N37"/>
    <mergeCell ref="L38:L39"/>
    <mergeCell ref="M38:M39"/>
    <mergeCell ref="N38:N39"/>
    <mergeCell ref="L40:L41"/>
    <mergeCell ref="M40:M41"/>
    <mergeCell ref="N40:N41"/>
    <mergeCell ref="L42:L43"/>
    <mergeCell ref="M42:M43"/>
    <mergeCell ref="N42:N43"/>
    <mergeCell ref="L45:L46"/>
    <mergeCell ref="M45:M46"/>
    <mergeCell ref="N45:N46"/>
    <mergeCell ref="L47:L48"/>
    <mergeCell ref="M47:M48"/>
    <mergeCell ref="N47:N48"/>
    <mergeCell ref="L49:L50"/>
    <mergeCell ref="M49:M50"/>
    <mergeCell ref="N49:N50"/>
    <mergeCell ref="L51:L52"/>
    <mergeCell ref="M51:M52"/>
    <mergeCell ref="N51:N52"/>
    <mergeCell ref="L53:L54"/>
    <mergeCell ref="M53:M54"/>
    <mergeCell ref="N53:N54"/>
    <mergeCell ref="L55:L56"/>
    <mergeCell ref="M55:M56"/>
    <mergeCell ref="N55:N56"/>
    <mergeCell ref="L57:L58"/>
    <mergeCell ref="M57:M58"/>
    <mergeCell ref="N57:N58"/>
    <mergeCell ref="L59:L60"/>
    <mergeCell ref="M59:M60"/>
    <mergeCell ref="N59:N60"/>
    <mergeCell ref="L61:L62"/>
    <mergeCell ref="M61:M62"/>
    <mergeCell ref="N61:N62"/>
    <mergeCell ref="M64:M65"/>
    <mergeCell ref="N64:N65"/>
    <mergeCell ref="L64:L65"/>
    <mergeCell ref="L67:L68"/>
    <mergeCell ref="L69:L70"/>
    <mergeCell ref="L71:L72"/>
    <mergeCell ref="M67:M68"/>
    <mergeCell ref="N67:N68"/>
    <mergeCell ref="M69:M70"/>
    <mergeCell ref="N69:N70"/>
    <mergeCell ref="M71:M72"/>
    <mergeCell ref="N71:N72"/>
    <mergeCell ref="L73:L74"/>
    <mergeCell ref="M73:M74"/>
    <mergeCell ref="N73:N74"/>
    <mergeCell ref="L75:L76"/>
    <mergeCell ref="M75:M76"/>
    <mergeCell ref="N75:N76"/>
    <mergeCell ref="L77:L78"/>
    <mergeCell ref="M77:M78"/>
    <mergeCell ref="N77:N78"/>
    <mergeCell ref="L80:L81"/>
    <mergeCell ref="M80:M81"/>
    <mergeCell ref="N80:N81"/>
    <mergeCell ref="L82:L83"/>
    <mergeCell ref="M82:M83"/>
    <mergeCell ref="N82:N83"/>
    <mergeCell ref="L84:L85"/>
    <mergeCell ref="M84:M85"/>
    <mergeCell ref="N84:N85"/>
    <mergeCell ref="L86:L87"/>
    <mergeCell ref="M86:M87"/>
    <mergeCell ref="N86:N87"/>
    <mergeCell ref="L88:L89"/>
    <mergeCell ref="M88:M89"/>
    <mergeCell ref="N88:N89"/>
    <mergeCell ref="L91:L92"/>
    <mergeCell ref="M91:M92"/>
    <mergeCell ref="N91:N92"/>
    <mergeCell ref="L94:L95"/>
    <mergeCell ref="M94:M95"/>
    <mergeCell ref="N94:N95"/>
    <mergeCell ref="L96:L97"/>
    <mergeCell ref="M96:M97"/>
    <mergeCell ref="N96:N97"/>
    <mergeCell ref="L98:L99"/>
    <mergeCell ref="M98:M99"/>
    <mergeCell ref="N98:N99"/>
    <mergeCell ref="L100:L101"/>
    <mergeCell ref="M100:M101"/>
    <mergeCell ref="N100:N101"/>
    <mergeCell ref="L102:L103"/>
    <mergeCell ref="M102:M103"/>
    <mergeCell ref="N102:N103"/>
    <mergeCell ref="L104:L105"/>
    <mergeCell ref="M104:M105"/>
    <mergeCell ref="N104:N105"/>
    <mergeCell ref="L106:L107"/>
    <mergeCell ref="M106:M107"/>
    <mergeCell ref="N106:N107"/>
    <mergeCell ref="L108:L109"/>
    <mergeCell ref="M108:M109"/>
    <mergeCell ref="N108:N109"/>
    <mergeCell ref="L110:L111"/>
    <mergeCell ref="M110:M111"/>
    <mergeCell ref="N110:N111"/>
    <mergeCell ref="L113:L114"/>
    <mergeCell ref="M113:M114"/>
    <mergeCell ref="N113:N114"/>
    <mergeCell ref="L116:L117"/>
    <mergeCell ref="M116:M117"/>
    <mergeCell ref="N116:N117"/>
    <mergeCell ref="J20:J21"/>
    <mergeCell ref="K20:K21"/>
    <mergeCell ref="J22:J23"/>
    <mergeCell ref="K22:K23"/>
    <mergeCell ref="J24:J25"/>
    <mergeCell ref="K24:K25"/>
    <mergeCell ref="J26:J27"/>
    <mergeCell ref="K26:K27"/>
    <mergeCell ref="J28:J29"/>
    <mergeCell ref="K28:K29"/>
    <mergeCell ref="J30:J31"/>
    <mergeCell ref="K30:K31"/>
    <mergeCell ref="J32:J33"/>
    <mergeCell ref="K32:K33"/>
    <mergeCell ref="J34:J35"/>
    <mergeCell ref="K34:K35"/>
    <mergeCell ref="J36:J37"/>
    <mergeCell ref="K36:K37"/>
    <mergeCell ref="J38:J39"/>
    <mergeCell ref="K38:K39"/>
    <mergeCell ref="J40:J41"/>
    <mergeCell ref="K40:K41"/>
    <mergeCell ref="J42:J43"/>
    <mergeCell ref="K42:K43"/>
    <mergeCell ref="J45:J46"/>
    <mergeCell ref="K45:K46"/>
    <mergeCell ref="J47:J48"/>
    <mergeCell ref="K47:K48"/>
    <mergeCell ref="J49:J50"/>
    <mergeCell ref="K49:K50"/>
    <mergeCell ref="J51:J52"/>
    <mergeCell ref="K51:K52"/>
    <mergeCell ref="J53:J54"/>
    <mergeCell ref="K53:K54"/>
    <mergeCell ref="J55:J56"/>
    <mergeCell ref="K55:K56"/>
    <mergeCell ref="J57:J58"/>
    <mergeCell ref="K57:K58"/>
    <mergeCell ref="J59:J60"/>
    <mergeCell ref="K59:K60"/>
    <mergeCell ref="J61:J62"/>
    <mergeCell ref="K61:K62"/>
    <mergeCell ref="J64:J65"/>
    <mergeCell ref="K64:K65"/>
    <mergeCell ref="J67:J68"/>
    <mergeCell ref="K67:K68"/>
    <mergeCell ref="J69:J70"/>
    <mergeCell ref="K69:K70"/>
    <mergeCell ref="J71:J72"/>
    <mergeCell ref="K71:K72"/>
    <mergeCell ref="J73:J74"/>
    <mergeCell ref="K73:K74"/>
    <mergeCell ref="J75:J76"/>
    <mergeCell ref="K75:K76"/>
    <mergeCell ref="J77:J78"/>
    <mergeCell ref="K77:K78"/>
    <mergeCell ref="J80:J81"/>
    <mergeCell ref="K80:K81"/>
    <mergeCell ref="J82:J83"/>
    <mergeCell ref="K82:K83"/>
    <mergeCell ref="J84:J85"/>
    <mergeCell ref="K84:K85"/>
    <mergeCell ref="J86:J87"/>
    <mergeCell ref="K86:K87"/>
    <mergeCell ref="J88:J89"/>
    <mergeCell ref="K88:K89"/>
    <mergeCell ref="J91:J92"/>
    <mergeCell ref="K91:K92"/>
    <mergeCell ref="J94:J95"/>
    <mergeCell ref="K94:K95"/>
    <mergeCell ref="J96:J97"/>
    <mergeCell ref="K96:K97"/>
    <mergeCell ref="J98:J99"/>
    <mergeCell ref="K98:K99"/>
    <mergeCell ref="J100:J101"/>
    <mergeCell ref="K100:K101"/>
    <mergeCell ref="J102:J103"/>
    <mergeCell ref="K102:K103"/>
    <mergeCell ref="J116:J117"/>
    <mergeCell ref="K116:K117"/>
    <mergeCell ref="J104:J105"/>
    <mergeCell ref="K104:K105"/>
    <mergeCell ref="J106:J107"/>
    <mergeCell ref="K106:K107"/>
    <mergeCell ref="J108:J109"/>
    <mergeCell ref="K108:K109"/>
    <mergeCell ref="J110:J111"/>
    <mergeCell ref="K110:K111"/>
    <mergeCell ref="J113:J114"/>
    <mergeCell ref="K113:K114"/>
  </mergeCells>
  <phoneticPr fontId="0" type="noConversion"/>
  <pageMargins left="0.25" right="0.25" top="0.75" bottom="0.75" header="0.3" footer="0.3"/>
  <pageSetup paperSize="9" scale="62" fitToHeight="0" orientation="landscape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workbookViewId="0">
      <selection activeCell="C10" sqref="C10"/>
    </sheetView>
  </sheetViews>
  <sheetFormatPr defaultRowHeight="12.5" x14ac:dyDescent="0.25"/>
  <cols>
    <col min="2" max="2" width="20.6328125" customWidth="1"/>
    <col min="3" max="3" width="26.90625" customWidth="1"/>
    <col min="4" max="4" width="15.36328125" customWidth="1"/>
    <col min="5" max="5" width="18.90625" customWidth="1"/>
    <col min="6" max="6" width="22.453125" customWidth="1"/>
    <col min="9" max="9" width="18.54296875" customWidth="1"/>
    <col min="10" max="10" width="20.6328125" customWidth="1"/>
  </cols>
  <sheetData>
    <row r="1" spans="1:10" s="2" customFormat="1" ht="49.25" customHeight="1" x14ac:dyDescent="0.25">
      <c r="A1" s="112" t="s">
        <v>3</v>
      </c>
      <c r="B1" s="113"/>
      <c r="C1" s="113"/>
      <c r="D1" s="113"/>
      <c r="E1" s="113"/>
      <c r="F1" s="113"/>
      <c r="G1" s="113"/>
      <c r="H1" s="113"/>
      <c r="I1" s="113"/>
      <c r="J1" s="114"/>
    </row>
    <row r="2" spans="1:10" ht="57" customHeight="1" x14ac:dyDescent="0.25">
      <c r="A2" s="9" t="s">
        <v>22</v>
      </c>
      <c r="B2" s="3" t="s">
        <v>4</v>
      </c>
      <c r="C2" s="3" t="s">
        <v>5</v>
      </c>
      <c r="D2" s="4" t="s">
        <v>50</v>
      </c>
      <c r="E2" s="24" t="s">
        <v>1</v>
      </c>
      <c r="F2" s="24" t="s">
        <v>2</v>
      </c>
      <c r="G2" s="25" t="s">
        <v>0</v>
      </c>
      <c r="H2" s="25" t="s">
        <v>23</v>
      </c>
      <c r="I2" s="17" t="s">
        <v>43</v>
      </c>
      <c r="J2" s="18" t="s">
        <v>58</v>
      </c>
    </row>
    <row r="3" spans="1:10" ht="33" customHeight="1" x14ac:dyDescent="0.25">
      <c r="A3" s="6">
        <v>1</v>
      </c>
      <c r="B3" s="5" t="s">
        <v>64</v>
      </c>
      <c r="C3" s="5">
        <v>10</v>
      </c>
      <c r="D3" s="5" t="s">
        <v>63</v>
      </c>
      <c r="E3" s="19">
        <v>0</v>
      </c>
      <c r="F3" s="19">
        <v>0</v>
      </c>
      <c r="G3" s="21">
        <f>(C3*E3)*2</f>
        <v>0</v>
      </c>
      <c r="H3" s="21">
        <f>(C3*F3)*3</f>
        <v>0</v>
      </c>
      <c r="I3" s="5"/>
      <c r="J3" s="15"/>
    </row>
    <row r="4" spans="1:10" ht="13" x14ac:dyDescent="0.25">
      <c r="A4" s="6">
        <v>2</v>
      </c>
      <c r="B4" s="8" t="s">
        <v>52</v>
      </c>
      <c r="C4" s="6">
        <v>5</v>
      </c>
      <c r="D4" s="6" t="s">
        <v>51</v>
      </c>
      <c r="E4" s="19">
        <v>0</v>
      </c>
      <c r="F4" s="19">
        <v>0</v>
      </c>
      <c r="G4" s="21">
        <f t="shared" ref="G4:G26" si="0">(C4*E4)*2</f>
        <v>0</v>
      </c>
      <c r="H4" s="21">
        <f t="shared" ref="H4:H26" si="1">(C4*F4)*3</f>
        <v>0</v>
      </c>
      <c r="I4" s="6" t="s">
        <v>51</v>
      </c>
      <c r="J4" s="15"/>
    </row>
    <row r="5" spans="1:10" ht="24" customHeight="1" x14ac:dyDescent="0.25">
      <c r="A5" s="6">
        <v>3</v>
      </c>
      <c r="B5" s="8" t="s">
        <v>55</v>
      </c>
      <c r="C5" s="6">
        <v>5</v>
      </c>
      <c r="D5" s="6" t="s">
        <v>53</v>
      </c>
      <c r="E5" s="19">
        <v>0</v>
      </c>
      <c r="F5" s="19">
        <v>0</v>
      </c>
      <c r="G5" s="21">
        <f t="shared" si="0"/>
        <v>0</v>
      </c>
      <c r="H5" s="21">
        <f t="shared" si="1"/>
        <v>0</v>
      </c>
      <c r="I5" s="6" t="s">
        <v>53</v>
      </c>
      <c r="J5" s="15"/>
    </row>
    <row r="6" spans="1:10" ht="13" x14ac:dyDescent="0.25">
      <c r="A6" s="6">
        <v>4</v>
      </c>
      <c r="B6" s="8" t="s">
        <v>56</v>
      </c>
      <c r="C6" s="6">
        <v>10</v>
      </c>
      <c r="D6" s="6" t="s">
        <v>54</v>
      </c>
      <c r="E6" s="19">
        <v>0</v>
      </c>
      <c r="F6" s="19">
        <v>0</v>
      </c>
      <c r="G6" s="21">
        <f t="shared" si="0"/>
        <v>0</v>
      </c>
      <c r="H6" s="21">
        <f t="shared" si="1"/>
        <v>0</v>
      </c>
      <c r="I6" s="6" t="s">
        <v>54</v>
      </c>
      <c r="J6" s="15"/>
    </row>
    <row r="7" spans="1:10" ht="32" customHeight="1" x14ac:dyDescent="0.25">
      <c r="A7" s="6">
        <v>5</v>
      </c>
      <c r="B7" s="13" t="s">
        <v>57</v>
      </c>
      <c r="C7" s="13">
        <v>5</v>
      </c>
      <c r="D7" s="11" t="s">
        <v>24</v>
      </c>
      <c r="E7" s="19">
        <v>0</v>
      </c>
      <c r="F7" s="19">
        <v>0</v>
      </c>
      <c r="G7" s="21">
        <f t="shared" si="0"/>
        <v>0</v>
      </c>
      <c r="H7" s="21">
        <f t="shared" si="1"/>
        <v>0</v>
      </c>
      <c r="I7" s="13" t="s">
        <v>7</v>
      </c>
      <c r="J7" s="15"/>
    </row>
    <row r="8" spans="1:10" ht="38.4" customHeight="1" x14ac:dyDescent="0.25">
      <c r="A8" s="6">
        <v>6</v>
      </c>
      <c r="B8" s="13" t="s">
        <v>57</v>
      </c>
      <c r="C8" s="13">
        <v>6</v>
      </c>
      <c r="D8" s="11" t="s">
        <v>25</v>
      </c>
      <c r="E8" s="19">
        <v>0</v>
      </c>
      <c r="F8" s="19">
        <v>0</v>
      </c>
      <c r="G8" s="21">
        <f t="shared" si="0"/>
        <v>0</v>
      </c>
      <c r="H8" s="21">
        <f t="shared" si="1"/>
        <v>0</v>
      </c>
      <c r="I8" s="13" t="s">
        <v>8</v>
      </c>
      <c r="J8" s="15"/>
    </row>
    <row r="9" spans="1:10" ht="41.4" customHeight="1" x14ac:dyDescent="0.25">
      <c r="A9" s="6">
        <v>7</v>
      </c>
      <c r="B9" s="13" t="s">
        <v>57</v>
      </c>
      <c r="C9" s="13">
        <v>15</v>
      </c>
      <c r="D9" s="16" t="s">
        <v>40</v>
      </c>
      <c r="E9" s="19">
        <v>0</v>
      </c>
      <c r="F9" s="19">
        <v>0</v>
      </c>
      <c r="G9" s="21">
        <f t="shared" si="0"/>
        <v>0</v>
      </c>
      <c r="H9" s="21">
        <f t="shared" si="1"/>
        <v>0</v>
      </c>
      <c r="I9" s="13" t="s">
        <v>9</v>
      </c>
      <c r="J9" s="15"/>
    </row>
    <row r="10" spans="1:10" ht="50" customHeight="1" x14ac:dyDescent="0.25">
      <c r="A10" s="6">
        <v>8</v>
      </c>
      <c r="B10" s="13" t="s">
        <v>42</v>
      </c>
      <c r="C10" s="13">
        <v>8</v>
      </c>
      <c r="D10" s="11" t="s">
        <v>26</v>
      </c>
      <c r="E10" s="19">
        <v>0</v>
      </c>
      <c r="F10" s="19">
        <v>0</v>
      </c>
      <c r="G10" s="21">
        <f t="shared" si="0"/>
        <v>0</v>
      </c>
      <c r="H10" s="21">
        <f t="shared" si="1"/>
        <v>0</v>
      </c>
      <c r="I10" s="13" t="s">
        <v>10</v>
      </c>
      <c r="J10" s="15"/>
    </row>
    <row r="11" spans="1:10" ht="42" customHeight="1" x14ac:dyDescent="0.25">
      <c r="A11" s="6">
        <v>9</v>
      </c>
      <c r="B11" s="13" t="s">
        <v>42</v>
      </c>
      <c r="C11" s="13">
        <v>4</v>
      </c>
      <c r="D11" s="11" t="s">
        <v>27</v>
      </c>
      <c r="E11" s="19">
        <v>0</v>
      </c>
      <c r="F11" s="19">
        <v>0</v>
      </c>
      <c r="G11" s="21">
        <f t="shared" si="0"/>
        <v>0</v>
      </c>
      <c r="H11" s="21">
        <f t="shared" si="1"/>
        <v>0</v>
      </c>
      <c r="I11" s="13" t="s">
        <v>11</v>
      </c>
      <c r="J11" s="15"/>
    </row>
    <row r="12" spans="1:10" ht="46.25" customHeight="1" x14ac:dyDescent="0.25">
      <c r="A12" s="6">
        <v>10</v>
      </c>
      <c r="B12" s="13" t="s">
        <v>42</v>
      </c>
      <c r="C12" s="13">
        <v>5</v>
      </c>
      <c r="D12" s="11" t="s">
        <v>28</v>
      </c>
      <c r="E12" s="19">
        <v>0</v>
      </c>
      <c r="F12" s="19">
        <v>0</v>
      </c>
      <c r="G12" s="21">
        <f t="shared" si="0"/>
        <v>0</v>
      </c>
      <c r="H12" s="21">
        <f t="shared" si="1"/>
        <v>0</v>
      </c>
      <c r="I12" s="13" t="s">
        <v>12</v>
      </c>
      <c r="J12" s="15"/>
    </row>
    <row r="13" spans="1:10" ht="35.4" customHeight="1" x14ac:dyDescent="0.25">
      <c r="A13" s="6">
        <v>11</v>
      </c>
      <c r="B13" s="13" t="s">
        <v>59</v>
      </c>
      <c r="C13" s="13">
        <v>5</v>
      </c>
      <c r="D13" s="11" t="s">
        <v>29</v>
      </c>
      <c r="E13" s="19">
        <v>0</v>
      </c>
      <c r="F13" s="19">
        <v>0</v>
      </c>
      <c r="G13" s="21">
        <f t="shared" si="0"/>
        <v>0</v>
      </c>
      <c r="H13" s="21">
        <f t="shared" si="1"/>
        <v>0</v>
      </c>
      <c r="I13" s="13" t="s">
        <v>13</v>
      </c>
      <c r="J13" s="15"/>
    </row>
    <row r="14" spans="1:10" ht="33" customHeight="1" x14ac:dyDescent="0.25">
      <c r="A14" s="6">
        <v>12</v>
      </c>
      <c r="B14" s="13" t="s">
        <v>59</v>
      </c>
      <c r="C14" s="13">
        <v>6</v>
      </c>
      <c r="D14" s="11" t="s">
        <v>44</v>
      </c>
      <c r="E14" s="19">
        <v>0</v>
      </c>
      <c r="F14" s="19">
        <v>0</v>
      </c>
      <c r="G14" s="21">
        <f t="shared" si="0"/>
        <v>0</v>
      </c>
      <c r="H14" s="21">
        <f t="shared" si="1"/>
        <v>0</v>
      </c>
      <c r="I14" s="13" t="s">
        <v>14</v>
      </c>
      <c r="J14" s="15"/>
    </row>
    <row r="15" spans="1:10" ht="31.25" customHeight="1" x14ac:dyDescent="0.25">
      <c r="A15" s="6">
        <v>13</v>
      </c>
      <c r="B15" s="13" t="s">
        <v>60</v>
      </c>
      <c r="C15" s="13">
        <v>2</v>
      </c>
      <c r="D15" s="11" t="s">
        <v>30</v>
      </c>
      <c r="E15" s="19">
        <v>0</v>
      </c>
      <c r="F15" s="19">
        <v>0</v>
      </c>
      <c r="G15" s="21">
        <f t="shared" si="0"/>
        <v>0</v>
      </c>
      <c r="H15" s="21">
        <f t="shared" si="1"/>
        <v>0</v>
      </c>
      <c r="I15" s="13" t="s">
        <v>15</v>
      </c>
      <c r="J15" s="15"/>
    </row>
    <row r="16" spans="1:10" ht="43.25" customHeight="1" x14ac:dyDescent="0.25">
      <c r="A16" s="6">
        <v>14</v>
      </c>
      <c r="B16" s="13" t="s">
        <v>61</v>
      </c>
      <c r="C16" s="13">
        <v>2</v>
      </c>
      <c r="D16" s="11" t="s">
        <v>45</v>
      </c>
      <c r="E16" s="19">
        <v>0</v>
      </c>
      <c r="F16" s="19">
        <v>0</v>
      </c>
      <c r="G16" s="21">
        <f t="shared" si="0"/>
        <v>0</v>
      </c>
      <c r="H16" s="21">
        <f t="shared" si="1"/>
        <v>0</v>
      </c>
      <c r="I16" s="13" t="s">
        <v>16</v>
      </c>
      <c r="J16" s="15"/>
    </row>
    <row r="17" spans="1:10" ht="36" customHeight="1" x14ac:dyDescent="0.25">
      <c r="A17" s="6">
        <v>15</v>
      </c>
      <c r="B17" s="13" t="s">
        <v>62</v>
      </c>
      <c r="C17" s="13">
        <v>4</v>
      </c>
      <c r="D17" s="11" t="s">
        <v>31</v>
      </c>
      <c r="E17" s="19">
        <v>0</v>
      </c>
      <c r="F17" s="19">
        <v>0</v>
      </c>
      <c r="G17" s="21">
        <f t="shared" si="0"/>
        <v>0</v>
      </c>
      <c r="H17" s="21">
        <f t="shared" si="1"/>
        <v>0</v>
      </c>
      <c r="I17" s="13" t="s">
        <v>17</v>
      </c>
      <c r="J17" s="15"/>
    </row>
    <row r="18" spans="1:10" ht="21" customHeight="1" x14ac:dyDescent="0.25">
      <c r="A18" s="6">
        <v>16</v>
      </c>
      <c r="B18" s="13" t="s">
        <v>47</v>
      </c>
      <c r="C18" s="13">
        <v>3</v>
      </c>
      <c r="D18" s="11" t="s">
        <v>46</v>
      </c>
      <c r="E18" s="19">
        <v>0</v>
      </c>
      <c r="F18" s="19">
        <v>0</v>
      </c>
      <c r="G18" s="21">
        <f t="shared" si="0"/>
        <v>0</v>
      </c>
      <c r="H18" s="21">
        <f t="shared" si="1"/>
        <v>0</v>
      </c>
      <c r="I18" s="13" t="s">
        <v>47</v>
      </c>
      <c r="J18" s="15"/>
    </row>
    <row r="19" spans="1:10" ht="21" customHeight="1" x14ac:dyDescent="0.25">
      <c r="A19" s="6">
        <v>17</v>
      </c>
      <c r="B19" s="13" t="s">
        <v>32</v>
      </c>
      <c r="C19" s="13">
        <v>30</v>
      </c>
      <c r="D19" s="12" t="s">
        <v>38</v>
      </c>
      <c r="E19" s="19">
        <v>0</v>
      </c>
      <c r="F19" s="19">
        <v>0</v>
      </c>
      <c r="G19" s="21">
        <f t="shared" si="0"/>
        <v>0</v>
      </c>
      <c r="H19" s="21">
        <f t="shared" si="1"/>
        <v>0</v>
      </c>
      <c r="I19" s="13" t="s">
        <v>32</v>
      </c>
      <c r="J19" s="15"/>
    </row>
    <row r="20" spans="1:10" ht="21" customHeight="1" x14ac:dyDescent="0.25">
      <c r="A20" s="6">
        <v>18</v>
      </c>
      <c r="B20" s="5" t="s">
        <v>6</v>
      </c>
      <c r="C20" s="5">
        <v>30</v>
      </c>
      <c r="D20" s="11" t="s">
        <v>48</v>
      </c>
      <c r="E20" s="19">
        <v>0</v>
      </c>
      <c r="F20" s="19">
        <v>0</v>
      </c>
      <c r="G20" s="21">
        <f t="shared" si="0"/>
        <v>0</v>
      </c>
      <c r="H20" s="21">
        <f t="shared" si="1"/>
        <v>0</v>
      </c>
      <c r="I20" s="5" t="s">
        <v>6</v>
      </c>
      <c r="J20" s="15"/>
    </row>
    <row r="21" spans="1:10" ht="21" customHeight="1" x14ac:dyDescent="0.25">
      <c r="A21" s="6">
        <v>19</v>
      </c>
      <c r="B21" s="7" t="s">
        <v>19</v>
      </c>
      <c r="C21" s="7">
        <v>5</v>
      </c>
      <c r="D21" s="11" t="s">
        <v>35</v>
      </c>
      <c r="E21" s="19">
        <v>0</v>
      </c>
      <c r="F21" s="19">
        <v>0</v>
      </c>
      <c r="G21" s="21">
        <f t="shared" si="0"/>
        <v>0</v>
      </c>
      <c r="H21" s="21">
        <f t="shared" si="1"/>
        <v>0</v>
      </c>
      <c r="I21" s="7" t="s">
        <v>19</v>
      </c>
      <c r="J21" s="15"/>
    </row>
    <row r="22" spans="1:10" ht="21" customHeight="1" x14ac:dyDescent="0.25">
      <c r="A22" s="6">
        <v>20</v>
      </c>
      <c r="B22" s="7" t="s">
        <v>20</v>
      </c>
      <c r="C22" s="7">
        <v>10</v>
      </c>
      <c r="D22" s="11" t="s">
        <v>34</v>
      </c>
      <c r="E22" s="19">
        <v>0</v>
      </c>
      <c r="F22" s="19">
        <v>0</v>
      </c>
      <c r="G22" s="21">
        <f t="shared" si="0"/>
        <v>0</v>
      </c>
      <c r="H22" s="21">
        <f t="shared" si="1"/>
        <v>0</v>
      </c>
      <c r="I22" s="7" t="s">
        <v>20</v>
      </c>
      <c r="J22" s="15"/>
    </row>
    <row r="23" spans="1:10" ht="21" customHeight="1" x14ac:dyDescent="0.25">
      <c r="A23" s="6">
        <v>21</v>
      </c>
      <c r="B23" s="7" t="s">
        <v>21</v>
      </c>
      <c r="C23" s="7">
        <v>10</v>
      </c>
      <c r="D23" s="11" t="s">
        <v>36</v>
      </c>
      <c r="E23" s="19">
        <v>0</v>
      </c>
      <c r="F23" s="19">
        <v>0</v>
      </c>
      <c r="G23" s="21">
        <f t="shared" si="0"/>
        <v>0</v>
      </c>
      <c r="H23" s="21">
        <f t="shared" si="1"/>
        <v>0</v>
      </c>
      <c r="I23" s="7" t="s">
        <v>21</v>
      </c>
      <c r="J23" s="15"/>
    </row>
    <row r="24" spans="1:10" ht="27.65" customHeight="1" x14ac:dyDescent="0.25">
      <c r="A24" s="6">
        <v>22</v>
      </c>
      <c r="B24" s="14" t="s">
        <v>33</v>
      </c>
      <c r="C24" s="5">
        <v>1</v>
      </c>
      <c r="D24" s="11" t="s">
        <v>49</v>
      </c>
      <c r="E24" s="19">
        <v>0</v>
      </c>
      <c r="F24" s="19">
        <v>0</v>
      </c>
      <c r="G24" s="21">
        <f t="shared" si="0"/>
        <v>0</v>
      </c>
      <c r="H24" s="21">
        <f t="shared" si="1"/>
        <v>0</v>
      </c>
      <c r="I24" s="14" t="s">
        <v>33</v>
      </c>
      <c r="J24" s="15"/>
    </row>
    <row r="25" spans="1:10" ht="21" customHeight="1" x14ac:dyDescent="0.25">
      <c r="A25" s="6">
        <v>23</v>
      </c>
      <c r="B25" s="5" t="s">
        <v>18</v>
      </c>
      <c r="C25" s="5">
        <v>1</v>
      </c>
      <c r="D25" s="12" t="s">
        <v>39</v>
      </c>
      <c r="E25" s="19">
        <v>0</v>
      </c>
      <c r="F25" s="19">
        <v>0</v>
      </c>
      <c r="G25" s="21">
        <f t="shared" si="0"/>
        <v>0</v>
      </c>
      <c r="H25" s="21">
        <f t="shared" si="1"/>
        <v>0</v>
      </c>
      <c r="I25" s="5" t="s">
        <v>18</v>
      </c>
      <c r="J25" s="15"/>
    </row>
    <row r="26" spans="1:10" ht="21" customHeight="1" x14ac:dyDescent="0.25">
      <c r="A26" s="6">
        <v>24</v>
      </c>
      <c r="B26" s="10" t="s">
        <v>41</v>
      </c>
      <c r="C26" s="7">
        <v>1</v>
      </c>
      <c r="D26" s="12" t="s">
        <v>37</v>
      </c>
      <c r="E26" s="19">
        <v>0</v>
      </c>
      <c r="F26" s="19">
        <v>0</v>
      </c>
      <c r="G26" s="21">
        <f t="shared" si="0"/>
        <v>0</v>
      </c>
      <c r="H26" s="21">
        <f t="shared" si="1"/>
        <v>0</v>
      </c>
      <c r="I26" s="10" t="s">
        <v>41</v>
      </c>
      <c r="J26" s="15"/>
    </row>
    <row r="27" spans="1:10" ht="21" customHeight="1" x14ac:dyDescent="0.25">
      <c r="A27" s="23"/>
      <c r="B27" s="23"/>
      <c r="C27" s="23"/>
      <c r="D27" s="23"/>
      <c r="E27" s="20"/>
      <c r="F27" s="20" t="s">
        <v>65</v>
      </c>
      <c r="G27" s="22">
        <f>SUM(G3:G26)</f>
        <v>0</v>
      </c>
      <c r="H27" s="22">
        <f>SUM(H3:H26)</f>
        <v>0</v>
      </c>
      <c r="I27" s="23"/>
      <c r="J27" s="23"/>
    </row>
  </sheetData>
  <mergeCells count="1">
    <mergeCell ref="A1:J1"/>
  </mergeCells>
  <hyperlinks>
    <hyperlink ref="D9" r:id="rId1" location="opis_x000a_Kolor biały, pojemniśc 1,7L, moc 2150 W, wykonany z tworzenia sztucznego z filtrem antyosadowym, z obrotową podstawą, ze wskaźnikiem poziomu wody, podświetlany włącznik/wyłącznik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21" sqref="G21"/>
    </sheetView>
  </sheetViews>
  <sheetFormatPr defaultRowHeight="12.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FC</vt:lpstr>
      <vt:lpstr>GK PHH_</vt:lpstr>
      <vt:lpstr>stojaki HIEX</vt:lpstr>
      <vt:lpstr>FC!Obszar_wydruku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Marcin Prokopiuk</cp:lastModifiedBy>
  <cp:lastPrinted>2024-12-18T08:40:02Z</cp:lastPrinted>
  <dcterms:created xsi:type="dcterms:W3CDTF">2003-08-27T16:40:13Z</dcterms:created>
  <dcterms:modified xsi:type="dcterms:W3CDTF">2025-02-17T13:51:28Z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