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\Desktop\Postępowania zakupowe\PFZ-31-2024 CUKIERNICZE ELBEST\2. DOKUMENTACJA\Ostateczna wersja\NA STRONĘ\"/>
    </mc:Choice>
  </mc:AlternateContent>
  <bookViews>
    <workbookView xWindow="0" yWindow="0" windowWidth="23040" windowHeight="8688"/>
  </bookViews>
  <sheets>
    <sheet name="Hotel Wolin" sheetId="1" r:id="rId1"/>
    <sheet name="Hotel Wodnik i Hotel Sport" sheetId="4" r:id="rId2"/>
    <sheet name="Hotel Solina SPA" sheetId="2" r:id="rId3"/>
    <sheet name="CSiR Krasnobród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4" i="1"/>
  <c r="G15" i="1"/>
  <c r="G16" i="1"/>
  <c r="G18" i="1"/>
  <c r="E7" i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E15" i="1"/>
  <c r="E16" i="1"/>
  <c r="E17" i="1"/>
  <c r="G17" i="1" s="1"/>
  <c r="E18" i="1"/>
  <c r="E19" i="1"/>
  <c r="G19" i="1" s="1"/>
  <c r="E20" i="1"/>
  <c r="G20" i="1" s="1"/>
  <c r="E6" i="1"/>
  <c r="G6" i="1" s="1"/>
  <c r="G8" i="2"/>
  <c r="E7" i="2"/>
  <c r="G7" i="2" s="1"/>
  <c r="E8" i="2"/>
  <c r="E9" i="2"/>
  <c r="G9" i="2" s="1"/>
  <c r="E10" i="2"/>
  <c r="G10" i="2" s="1"/>
  <c r="E6" i="2"/>
  <c r="G6" i="2" s="1"/>
  <c r="G8" i="5"/>
  <c r="G9" i="5"/>
  <c r="G6" i="5"/>
  <c r="E7" i="5"/>
  <c r="G7" i="5" s="1"/>
  <c r="E8" i="5"/>
  <c r="E9" i="5"/>
  <c r="E10" i="5"/>
  <c r="G10" i="5" s="1"/>
  <c r="E11" i="5"/>
  <c r="G11" i="5" s="1"/>
  <c r="E12" i="5"/>
  <c r="G12" i="5" s="1"/>
  <c r="E13" i="5"/>
  <c r="G13" i="5" s="1"/>
  <c r="E14" i="5"/>
  <c r="G14" i="5" s="1"/>
  <c r="E15" i="5"/>
  <c r="G15" i="5" s="1"/>
  <c r="E6" i="5"/>
  <c r="G21" i="1" l="1"/>
  <c r="G11" i="2"/>
  <c r="G16" i="5" l="1"/>
  <c r="F18" i="4"/>
  <c r="G18" i="4" s="1"/>
  <c r="I18" i="4" s="1"/>
  <c r="F17" i="4"/>
  <c r="G17" i="4" s="1"/>
  <c r="I17" i="4" s="1"/>
  <c r="F16" i="4"/>
  <c r="G16" i="4" s="1"/>
  <c r="I16" i="4" s="1"/>
  <c r="F15" i="4"/>
  <c r="G15" i="4" s="1"/>
  <c r="I15" i="4" s="1"/>
  <c r="F14" i="4"/>
  <c r="G14" i="4" s="1"/>
  <c r="I14" i="4" s="1"/>
  <c r="F13" i="4"/>
  <c r="G13" i="4" s="1"/>
  <c r="I13" i="4" s="1"/>
  <c r="F12" i="4"/>
  <c r="G12" i="4" s="1"/>
  <c r="I12" i="4" s="1"/>
  <c r="F11" i="4"/>
  <c r="G11" i="4" s="1"/>
  <c r="I11" i="4" s="1"/>
  <c r="F10" i="4"/>
  <c r="G10" i="4" s="1"/>
  <c r="I10" i="4" s="1"/>
  <c r="F9" i="4"/>
  <c r="G9" i="4" s="1"/>
  <c r="I9" i="4" s="1"/>
  <c r="F8" i="4"/>
  <c r="G8" i="4" s="1"/>
  <c r="I8" i="4" s="1"/>
  <c r="F7" i="4"/>
  <c r="G7" i="4" s="1"/>
  <c r="I7" i="4" s="1"/>
  <c r="F6" i="4"/>
  <c r="G6" i="4" s="1"/>
  <c r="I6" i="4" s="1"/>
  <c r="I19" i="4" l="1"/>
</calcChain>
</file>

<file path=xl/sharedStrings.xml><?xml version="1.0" encoding="utf-8"?>
<sst xmlns="http://schemas.openxmlformats.org/spreadsheetml/2006/main" count="195" uniqueCount="97">
  <si>
    <t>CZĘŚĆ A - HOTEL WOLIN</t>
  </si>
  <si>
    <t xml:space="preserve">LP. </t>
  </si>
  <si>
    <t>NAZWA ASORTYMENTU</t>
  </si>
  <si>
    <t>1.</t>
  </si>
  <si>
    <t>2.</t>
  </si>
  <si>
    <t>3.</t>
  </si>
  <si>
    <t xml:space="preserve">sernik różne rodzaje </t>
  </si>
  <si>
    <t>jabłecznik</t>
  </si>
  <si>
    <t>ciasta z galaretką</t>
  </si>
  <si>
    <t>babki</t>
  </si>
  <si>
    <t>mazurki</t>
  </si>
  <si>
    <t>ciasta drożdżowe</t>
  </si>
  <si>
    <t>ciasto z kremem</t>
  </si>
  <si>
    <t>ciasto z owocami</t>
  </si>
  <si>
    <t>makowce</t>
  </si>
  <si>
    <t>ciasto kruche</t>
  </si>
  <si>
    <t>pierniki</t>
  </si>
  <si>
    <t>tort</t>
  </si>
  <si>
    <t>ciastka - różne rodzaje</t>
  </si>
  <si>
    <t>pączusie</t>
  </si>
  <si>
    <t>kule serowe</t>
  </si>
  <si>
    <t>mini drożdżówki</t>
  </si>
  <si>
    <t>warkocze/szlafroki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</si>
  <si>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</si>
  <si>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</si>
  <si>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</si>
  <si>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</si>
  <si>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</si>
  <si>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</si>
  <si>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</si>
  <si>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</si>
  <si>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</si>
  <si>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</si>
  <si>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</si>
  <si>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</si>
  <si>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SZACUNKOWA ILOŚĆ 
W OKRESIE 12 MIESIĘCY w kg</t>
  </si>
  <si>
    <t>ciasteczka drobne konferencyjne - mix</t>
  </si>
  <si>
    <t>pączki</t>
  </si>
  <si>
    <t>torty okolicznościowe</t>
  </si>
  <si>
    <t>babki, strucle, drożdzowe, keksy</t>
  </si>
  <si>
    <t>lp.</t>
  </si>
  <si>
    <t>SZACUNKOWA ILOŚĆ 
W OKRESIE 12 MIESIĘCY 
w kg</t>
  </si>
  <si>
    <t>CENA NETTO 
za 1 kg</t>
  </si>
  <si>
    <t>CENA NETTO
za 1 kg</t>
  </si>
  <si>
    <t>serniki - różne rodzaje</t>
  </si>
  <si>
    <t>z kremem</t>
  </si>
  <si>
    <t>z owocami</t>
  </si>
  <si>
    <t>kruche</t>
  </si>
  <si>
    <t>ciastka kruche - różne rodzaje</t>
  </si>
  <si>
    <t>ciasto drożdzowe - pączusie</t>
  </si>
  <si>
    <t>WARTOŚĆ NETTO ŁĄCZNIE</t>
  </si>
  <si>
    <t>SZACUNKOWA ILOŚĆ 
W OKRESIE 12 MIESIĘCY 
w kg
 HOTEL SPORT</t>
  </si>
  <si>
    <t>SZACUNKOWA ILOŚĆ 
W OKRESIE 12 MIESIĘCY 
w kg
 HOTEL WODNIK</t>
  </si>
  <si>
    <t xml:space="preserve">ŁĄCZNA SZACUNKOWA ILOŚĆ 
W OKRESIE 12 MIESIĘCY </t>
  </si>
  <si>
    <t>przekładane lub owocowe z galaretką</t>
  </si>
  <si>
    <t>ciasto solo lub z dodatkami i kruszonką</t>
  </si>
  <si>
    <t>przekładane kremem,różne smaki, porcjowane</t>
  </si>
  <si>
    <t xml:space="preserve">ciasto w blacie porcjowane, babeczki </t>
  </si>
  <si>
    <t>strucle z makiem, rolada makowa</t>
  </si>
  <si>
    <t>ciasto kruche w blacie z różnym wypełnieniem, korpusy kruche słodkie, wytrawne</t>
  </si>
  <si>
    <t>różne rodzaje wg życzenia klienta, okolicznościowe</t>
  </si>
  <si>
    <t>z nadzieniem, różnego rodzaju gramatura &lt; 35g</t>
  </si>
  <si>
    <t>typu mini, z nadzieniem lub bez nadziemnia, różna gramatura</t>
  </si>
  <si>
    <t>z lukrem, w czekoladzie</t>
  </si>
  <si>
    <t>typowo w okresie świątecznym</t>
  </si>
  <si>
    <t>suche i kruche, bez pole ewentualnie cukier puder</t>
  </si>
  <si>
    <t>*UWAGA: Szacunkowe ilości asortymentu podane w tabeli powyżej określone zostały jedynie na potrzeby porównania ofert w postępowaniu oraz określenia wartości Umowy i nie stanowią zobowiązania Zamawiającego do ich wykonania ani nie dają prawa Wykonawcy do roszczeń wynikających z niewykonania niniejszych ilości w okresie obowiązywania Umowy. Dostawy realizowane będą przez cały okres trwania Umowy, zgodnie z bieżącymi potrzebami Zamawiającego.</t>
  </si>
  <si>
    <t>suche i kruche, bez polewy ewentualnie cukier puder</t>
  </si>
  <si>
    <t xml:space="preserve">Dostawy każdego dnia w godz. 6:00-10:00 z wyłączeniem dni ustawowo wolnych od pracy. </t>
  </si>
  <si>
    <t>Zamówienie składane będzie na 1 lub 2 dni przed realizacją.</t>
  </si>
  <si>
    <t>ciasta deserowe - tortowe, kruche, parzone, orzechowe, makowe, z kremem, z owocami, francuskie, migdałowe, bezowe, z galaretką, pierniki, sernik, szarlotka</t>
  </si>
  <si>
    <t>typu mini, z nadzieniem lub bez nadziemnia, różna gramatura/</t>
  </si>
  <si>
    <t>ciasto z kremem - rafaello</t>
  </si>
  <si>
    <t>przekładane kremem, porcjowane, obsypane wiórkami kokosowymi</t>
  </si>
  <si>
    <t>Arkusz cenowy - Elbest sp. z o.o.
Dostawy wyrobów cukierniczych dla potrzeb obiektów Elbest sp. z o. o. , zgodnie z poniższą specyfikacją.</t>
  </si>
  <si>
    <t>ZNAK SPRAWY: ELST/PFZ/272-41/2024.PFZ-31-2024.NWS
Załacznik nr 1 do Formularza Ofertowego</t>
  </si>
  <si>
    <t>OPIS</t>
  </si>
  <si>
    <t xml:space="preserve">ŁĄCZNA SZACUNKOWA ILOŚĆ 
W OKRESIE 24 MIESIĘCY </t>
  </si>
  <si>
    <t>ŁĄCZNA WARTOŚĆ NETTO</t>
  </si>
  <si>
    <t xml:space="preserve">SZACUNKOWA ILOŚĆ 
W OKRESIE 24 MIESIĘCY </t>
  </si>
  <si>
    <t xml:space="preserve">Dostawy każdego dnia w godz. 6:00-6:30 z wyłączeniem dni ustawowo wolnych od pracy. </t>
  </si>
  <si>
    <t>CZĘŚĆ D -CSiR Krasnobród</t>
  </si>
  <si>
    <t>L.P.</t>
  </si>
  <si>
    <t xml:space="preserve"> z mąki pszennej, na spodzie z ciasta kruchego, 
z nadzieniem z masy serowej, z dodatkiem soli, mleka, cukru, ekstraktu słodowego oraz innych dodatków smakowych i konserwujących zgodnie z recepturą właściwą dla wypieku ciasta - sernika, kształt – podłużny, kwadratowy lub w kształcie nadanym przez producenta, skórka upieczonej masy serowej, gładka, 
z możliwymi delikatnymi pęknięciami, lekko błyszcząca lub matowa, oblana lukrem lub innym dodatkiem cukierniczym, barwa: spodu z ciasta kruchego – złocista do jasnobrązowej, której intensywność na przekroju maleje w kierunku miękiszu, miękisz ciasta – o dobrej krajalności, równomiernie porowaty i wyrośnięty, masa serowej – biało kremowa do jasnożółtej, równomierna w całej masie</t>
  </si>
  <si>
    <t>z mąki pszennej, z nadzieniem z masy jabłkowej, 
z dodatkiem soli, mleka, cukru, ekstraktu słodowego oraz innych dodatków smakowych i konserwujących zgodnie z recepturą właściwą dla wypieku ciasta - jabłecznika, kształt – podłużny, kwadratowy lub w kształcie nadanym przez producenta, skórka gładka, 
z możliwymi delikatnymi pęknięciami, lekko błyszcząca lub matowa, oblana lukrem lub innym dodatkiem cukierniczym</t>
  </si>
  <si>
    <t xml:space="preserve"> z mąki pszennej, na spodzie z ciasta kruchego, z nadzieniem
 z masy serowej, z dodatkiem soli, mleka, cukru, ekstraktu słodowego oraz innych dodatków smakowych i konserwujących zgodnie z recepturą właściwą dla wypieku ciasta - sernika, kształt – podłużny, kwadratowy lub w kształcie nadanym przez producenta, skórka upieczonej masy serowej, gładka, z możliwymi delikatnymi pęknięciami, lekko błyszcząca lub matowa, oblana lukrem lub innym dodatkiem cukierniczym, barwa: spodu z ciasta kruchego – złocista do jasnobrązowej, której intensywność na przekroju maleje w kierunku miękiszu, miękisz ciasta – o dobrej krajalności, równomiernie porowaty 
i wyrośnięty, masy serowej – biało kremowa do jasnożółtej, równomierna w całej masie</t>
  </si>
  <si>
    <t>z mąki pszennej, z nadzieniem z masy jabłkowej, z dodatkiem soli, mleka, cukru, ekstraktu słodowego oraz innych dodatków smakowych i konserwujących zgodnie z recepturą właściwą dla wypieku ciasta - jabłecznika, kształt – podłużny, kwadratowy lub w kształcie nadanym przez producenta, skórka gładka, 
z możliwymi delikatnymi pęknięciami, lekko błyszcząca lub matowa, oblana lukrem lub innym dodatkiem cukierniczym</t>
  </si>
  <si>
    <t>z mąki pszennej, na spodzie z ciasta kruchego, 
z nadzieniem z masy serowej, z dodatkiem soli, mleka, cukru, ekstraktu słodowego oraz innych dodatków smakowych i konserwujących zgodnie
 z recepturą właściwą dla wypieku ciasta - sernika, kształt – podłużny, kwadratowy lub w kształcie nadanym przez producenta, skórka upieczonej masy serowej, gładka, z możliwymi delikatnymi pęknięciami, lekko błyszcząca lub matowa, oblana lukrem lub innym dodatkiem cukierniczym, barwa: spodu z ciasta kruchego – złocista do jasnobrązowej, której intensywność na przekroju maleje w kierunku miękiszu, miękisz ciasta – 
o dobrej krajalności, równomiernie porowaty i wyrośnięty, masy serowej – biało kremowa do jasnożółtej, równomierna w całej masie</t>
  </si>
  <si>
    <t>z mąki pszennej, z nadzieniem z masy jabłkowej, 
z dodatkiem soli, mleka, cukru, ekstraktu słodowego oraz innych dodatków smakowych 
i konserwujących zgodnie z recepturą właściwą dla wypieku ciasta - jabłecznika, kształt – podłużny, kwadratowy lub w kształcie nadanym przez producenta, skórka gładka, z możliwymi delikatnymi pęknięciami, lekko błyszcząca lub matowa, oblana lukrem lub innym dodatkiem cukierniczym</t>
  </si>
  <si>
    <t>ciasto drożdżowe-serowe bez nadzienia</t>
  </si>
  <si>
    <t xml:space="preserve">ciasto kruche, z nadzieniem </t>
  </si>
  <si>
    <t>różne nadzienie</t>
  </si>
  <si>
    <t>-</t>
  </si>
  <si>
    <t>……………………………………………………………………………..………………………..
(podpis osoby uprawnionej/uprawnionych do reprezentowania Wykonawcy i składania oświadczeń woli w jego imieniu)</t>
  </si>
  <si>
    <t>CZĘŚĆ B - Region Bełchatów - Hotel Wodnik, Hotel Sport</t>
  </si>
  <si>
    <t>CZĘŚĆ C - HOTEL SOLINA SPA</t>
  </si>
  <si>
    <t>Załącznik nr 1 do Formularza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</si>
</sst>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[$-415]General"/>
  </numFmts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5" fontId="3" fillId="0" borderId="0" applyBorder="0" applyProtection="0"/>
  </cellStyleXfs>
  <cellXfs count="63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165" fontId="4" fillId="5" borderId="1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165" fontId="4" fillId="5" borderId="2" xfId="1" applyFon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right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right" vertical="center"/>
    </xf>
    <xf numFmtId="0" fontId="1" fillId="4" borderId="1" xfId="0" applyFont="1" applyFill="1" applyBorder="1" applyAlignment="1" applyProtection="1">
      <alignment horizontal="center" vertical="center" wrapText="1"/>
    </xf>
    <xf numFmtId="165" fontId="4" fillId="5" borderId="2" xfId="1" applyFont="1" applyFill="1" applyBorder="1" applyAlignment="1" applyProtection="1">
      <alignment horizontal="center" vertical="center" wrapText="1"/>
    </xf>
    <xf numFmtId="165" fontId="4" fillId="5" borderId="1" xfId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right" wrapText="1"/>
    </xf>
    <xf numFmtId="0" fontId="5" fillId="0" borderId="5" xfId="0" applyFont="1" applyBorder="1" applyAlignment="1" applyProtection="1">
      <alignment horizontal="right" wrapText="1"/>
    </xf>
    <xf numFmtId="0" fontId="5" fillId="0" borderId="6" xfId="0" applyFont="1" applyBorder="1" applyAlignment="1" applyProtection="1">
      <alignment horizontal="right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view="pageBreakPreview" zoomScaleNormal="100" zoomScaleSheetLayoutView="100" workbookViewId="0">
      <selection activeCell="A2" sqref="A2:G2"/>
    </sheetView>
  </sheetViews>
  <sheetFormatPr defaultRowHeight="14.4" x14ac:dyDescent="0.3"/>
  <cols>
    <col min="2" max="2" width="22.44140625" customWidth="1"/>
    <col min="3" max="3" width="44.5546875" customWidth="1"/>
    <col min="4" max="4" width="22.44140625" style="8" hidden="1" customWidth="1"/>
    <col min="5" max="5" width="23.33203125" style="8" customWidth="1"/>
    <col min="6" max="7" width="23.33203125" customWidth="1"/>
  </cols>
  <sheetData>
    <row r="1" spans="1:7" x14ac:dyDescent="0.3">
      <c r="A1" s="20" t="s">
        <v>75</v>
      </c>
      <c r="B1" s="21"/>
      <c r="C1" s="21"/>
      <c r="D1" s="21"/>
      <c r="E1" s="21"/>
      <c r="F1" s="21"/>
      <c r="G1" s="21"/>
    </row>
    <row r="2" spans="1:7" x14ac:dyDescent="0.3">
      <c r="A2" s="60" t="s">
        <v>96</v>
      </c>
      <c r="B2" s="61"/>
      <c r="C2" s="61"/>
      <c r="D2" s="61"/>
      <c r="E2" s="61"/>
      <c r="F2" s="61"/>
      <c r="G2" s="62"/>
    </row>
    <row r="3" spans="1:7" ht="39" customHeight="1" x14ac:dyDescent="0.3">
      <c r="A3" s="22" t="s">
        <v>74</v>
      </c>
      <c r="B3" s="23"/>
      <c r="C3" s="23"/>
      <c r="D3" s="23"/>
      <c r="E3" s="23"/>
      <c r="F3" s="23"/>
      <c r="G3" s="23"/>
    </row>
    <row r="4" spans="1:7" ht="18.75" customHeight="1" x14ac:dyDescent="0.3">
      <c r="A4" s="27" t="s">
        <v>0</v>
      </c>
      <c r="B4" s="27"/>
      <c r="C4" s="27"/>
      <c r="D4" s="27"/>
      <c r="E4" s="27"/>
      <c r="F4" s="27"/>
      <c r="G4" s="27"/>
    </row>
    <row r="5" spans="1:7" ht="43.2" x14ac:dyDescent="0.3">
      <c r="A5" s="13" t="s">
        <v>1</v>
      </c>
      <c r="B5" s="13" t="s">
        <v>2</v>
      </c>
      <c r="C5" s="13" t="s">
        <v>76</v>
      </c>
      <c r="D5" s="12" t="s">
        <v>35</v>
      </c>
      <c r="E5" s="12" t="s">
        <v>79</v>
      </c>
      <c r="F5" s="12" t="s">
        <v>42</v>
      </c>
      <c r="G5" s="12" t="s">
        <v>78</v>
      </c>
    </row>
    <row r="6" spans="1:7" ht="165" customHeight="1" x14ac:dyDescent="0.3">
      <c r="A6" s="9" t="s">
        <v>3</v>
      </c>
      <c r="B6" s="9" t="s">
        <v>6</v>
      </c>
      <c r="C6" s="2" t="s">
        <v>85</v>
      </c>
      <c r="D6" s="9">
        <v>880</v>
      </c>
      <c r="E6" s="9">
        <f>D6*2</f>
        <v>1760</v>
      </c>
      <c r="F6" s="29"/>
      <c r="G6" s="1">
        <f>E6*F6</f>
        <v>0</v>
      </c>
    </row>
    <row r="7" spans="1:7" ht="95.4" customHeight="1" x14ac:dyDescent="0.3">
      <c r="A7" s="9" t="s">
        <v>4</v>
      </c>
      <c r="B7" s="9" t="s">
        <v>7</v>
      </c>
      <c r="C7" s="3" t="s">
        <v>86</v>
      </c>
      <c r="D7" s="9">
        <v>880</v>
      </c>
      <c r="E7" s="9">
        <f t="shared" ref="E7:E20" si="0">D7*2</f>
        <v>1760</v>
      </c>
      <c r="F7" s="29"/>
      <c r="G7" s="1">
        <f t="shared" ref="G7:G20" si="1">E7*F7</f>
        <v>0</v>
      </c>
    </row>
    <row r="8" spans="1:7" ht="25.5" customHeight="1" x14ac:dyDescent="0.3">
      <c r="A8" s="9" t="s">
        <v>5</v>
      </c>
      <c r="B8" s="9" t="s">
        <v>8</v>
      </c>
      <c r="C8" s="4" t="s">
        <v>54</v>
      </c>
      <c r="D8" s="9">
        <v>880</v>
      </c>
      <c r="E8" s="9">
        <f t="shared" si="0"/>
        <v>1760</v>
      </c>
      <c r="F8" s="29"/>
      <c r="G8" s="1">
        <f t="shared" si="1"/>
        <v>0</v>
      </c>
    </row>
    <row r="9" spans="1:7" ht="25.5" customHeight="1" x14ac:dyDescent="0.3">
      <c r="A9" s="9" t="s">
        <v>23</v>
      </c>
      <c r="B9" s="9" t="s">
        <v>9</v>
      </c>
      <c r="C9" s="3" t="s">
        <v>65</v>
      </c>
      <c r="D9" s="9">
        <v>100</v>
      </c>
      <c r="E9" s="9">
        <f t="shared" si="0"/>
        <v>200</v>
      </c>
      <c r="F9" s="29"/>
      <c r="G9" s="1">
        <f t="shared" si="1"/>
        <v>0</v>
      </c>
    </row>
    <row r="10" spans="1:7" ht="25.5" customHeight="1" x14ac:dyDescent="0.3">
      <c r="A10" s="9" t="s">
        <v>24</v>
      </c>
      <c r="B10" s="9" t="s">
        <v>10</v>
      </c>
      <c r="C10" s="3" t="s">
        <v>64</v>
      </c>
      <c r="D10" s="9">
        <v>10</v>
      </c>
      <c r="E10" s="9">
        <f t="shared" si="0"/>
        <v>20</v>
      </c>
      <c r="F10" s="29"/>
      <c r="G10" s="1">
        <f t="shared" si="1"/>
        <v>0</v>
      </c>
    </row>
    <row r="11" spans="1:7" ht="25.5" customHeight="1" x14ac:dyDescent="0.3">
      <c r="A11" s="9" t="s">
        <v>25</v>
      </c>
      <c r="B11" s="9" t="s">
        <v>72</v>
      </c>
      <c r="C11" s="4" t="s">
        <v>73</v>
      </c>
      <c r="D11" s="9">
        <v>880</v>
      </c>
      <c r="E11" s="9">
        <f t="shared" si="0"/>
        <v>1760</v>
      </c>
      <c r="F11" s="29"/>
      <c r="G11" s="1">
        <f t="shared" si="1"/>
        <v>0</v>
      </c>
    </row>
    <row r="12" spans="1:7" ht="25.5" customHeight="1" x14ac:dyDescent="0.3">
      <c r="A12" s="9" t="s">
        <v>26</v>
      </c>
      <c r="B12" s="9" t="s">
        <v>13</v>
      </c>
      <c r="C12" s="5" t="s">
        <v>57</v>
      </c>
      <c r="D12" s="9">
        <v>880</v>
      </c>
      <c r="E12" s="9">
        <f t="shared" si="0"/>
        <v>1760</v>
      </c>
      <c r="F12" s="29"/>
      <c r="G12" s="1">
        <f t="shared" si="1"/>
        <v>0</v>
      </c>
    </row>
    <row r="13" spans="1:7" ht="25.5" customHeight="1" x14ac:dyDescent="0.3">
      <c r="A13" s="9" t="s">
        <v>27</v>
      </c>
      <c r="B13" s="9" t="s">
        <v>14</v>
      </c>
      <c r="C13" s="5" t="s">
        <v>58</v>
      </c>
      <c r="D13" s="9">
        <v>100</v>
      </c>
      <c r="E13" s="9">
        <f t="shared" si="0"/>
        <v>200</v>
      </c>
      <c r="F13" s="29"/>
      <c r="G13" s="1">
        <f t="shared" si="1"/>
        <v>0</v>
      </c>
    </row>
    <row r="14" spans="1:7" ht="25.5" customHeight="1" x14ac:dyDescent="0.3">
      <c r="A14" s="9" t="s">
        <v>28</v>
      </c>
      <c r="B14" s="9" t="s">
        <v>16</v>
      </c>
      <c r="C14" s="4" t="s">
        <v>63</v>
      </c>
      <c r="D14" s="9">
        <v>100</v>
      </c>
      <c r="E14" s="9">
        <f t="shared" si="0"/>
        <v>200</v>
      </c>
      <c r="F14" s="29"/>
      <c r="G14" s="1">
        <f t="shared" si="1"/>
        <v>0</v>
      </c>
    </row>
    <row r="15" spans="1:7" ht="25.5" customHeight="1" x14ac:dyDescent="0.3">
      <c r="A15" s="9" t="s">
        <v>29</v>
      </c>
      <c r="B15" s="9" t="s">
        <v>17</v>
      </c>
      <c r="C15" s="4" t="s">
        <v>60</v>
      </c>
      <c r="D15" s="9">
        <v>40</v>
      </c>
      <c r="E15" s="9">
        <f t="shared" si="0"/>
        <v>80</v>
      </c>
      <c r="F15" s="29"/>
      <c r="G15" s="1">
        <f t="shared" si="1"/>
        <v>0</v>
      </c>
    </row>
    <row r="16" spans="1:7" ht="25.5" customHeight="1" x14ac:dyDescent="0.3">
      <c r="A16" s="9" t="s">
        <v>30</v>
      </c>
      <c r="B16" s="9" t="s">
        <v>18</v>
      </c>
      <c r="C16" s="4" t="s">
        <v>62</v>
      </c>
      <c r="D16" s="9">
        <v>150</v>
      </c>
      <c r="E16" s="9">
        <f t="shared" si="0"/>
        <v>300</v>
      </c>
      <c r="F16" s="29"/>
      <c r="G16" s="1">
        <f t="shared" si="1"/>
        <v>0</v>
      </c>
    </row>
    <row r="17" spans="1:7" ht="25.5" customHeight="1" x14ac:dyDescent="0.3">
      <c r="A17" s="9" t="s">
        <v>31</v>
      </c>
      <c r="B17" s="9" t="s">
        <v>19</v>
      </c>
      <c r="C17" s="4" t="s">
        <v>71</v>
      </c>
      <c r="D17" s="9">
        <v>50</v>
      </c>
      <c r="E17" s="9">
        <f t="shared" si="0"/>
        <v>100</v>
      </c>
      <c r="F17" s="29"/>
      <c r="G17" s="1">
        <f t="shared" si="1"/>
        <v>0</v>
      </c>
    </row>
    <row r="18" spans="1:7" ht="25.5" customHeight="1" x14ac:dyDescent="0.3">
      <c r="A18" s="9" t="s">
        <v>32</v>
      </c>
      <c r="B18" s="9" t="s">
        <v>20</v>
      </c>
      <c r="C18" s="15" t="s">
        <v>89</v>
      </c>
      <c r="D18" s="9">
        <v>50</v>
      </c>
      <c r="E18" s="9">
        <f t="shared" si="0"/>
        <v>100</v>
      </c>
      <c r="F18" s="29"/>
      <c r="G18" s="1">
        <f t="shared" si="1"/>
        <v>0</v>
      </c>
    </row>
    <row r="19" spans="1:7" ht="25.5" customHeight="1" x14ac:dyDescent="0.3">
      <c r="A19" s="9" t="s">
        <v>33</v>
      </c>
      <c r="B19" s="9" t="s">
        <v>22</v>
      </c>
      <c r="C19" s="15" t="s">
        <v>90</v>
      </c>
      <c r="D19" s="9">
        <v>50</v>
      </c>
      <c r="E19" s="9">
        <f t="shared" si="0"/>
        <v>100</v>
      </c>
      <c r="F19" s="29"/>
      <c r="G19" s="1">
        <f t="shared" si="1"/>
        <v>0</v>
      </c>
    </row>
    <row r="20" spans="1:7" ht="25.5" customHeight="1" x14ac:dyDescent="0.3">
      <c r="A20" s="9" t="s">
        <v>34</v>
      </c>
      <c r="B20" s="9" t="s">
        <v>21</v>
      </c>
      <c r="C20" s="4" t="s">
        <v>61</v>
      </c>
      <c r="D20" s="9">
        <v>50</v>
      </c>
      <c r="E20" s="9">
        <f t="shared" si="0"/>
        <v>100</v>
      </c>
      <c r="F20" s="29"/>
      <c r="G20" s="1">
        <f t="shared" si="1"/>
        <v>0</v>
      </c>
    </row>
    <row r="21" spans="1:7" ht="27.75" customHeight="1" x14ac:dyDescent="0.3">
      <c r="A21" s="24" t="s">
        <v>50</v>
      </c>
      <c r="B21" s="25"/>
      <c r="C21" s="25"/>
      <c r="D21" s="25"/>
      <c r="E21" s="25"/>
      <c r="F21" s="26"/>
      <c r="G21" s="1">
        <f>G6+G7+G8+G9+G10+G11+G12+G13+G14+G15+G16+G17+G18+G19+G20</f>
        <v>0</v>
      </c>
    </row>
    <row r="22" spans="1:7" ht="37.200000000000003" customHeight="1" x14ac:dyDescent="0.3">
      <c r="A22" s="17" t="s">
        <v>66</v>
      </c>
      <c r="B22" s="17"/>
      <c r="C22" s="17"/>
      <c r="D22" s="17"/>
      <c r="E22" s="17"/>
      <c r="F22" s="17"/>
      <c r="G22" s="17"/>
    </row>
    <row r="23" spans="1:7" ht="52.2" customHeight="1" x14ac:dyDescent="0.3">
      <c r="A23" s="28" t="s">
        <v>80</v>
      </c>
      <c r="B23" s="28"/>
      <c r="C23" s="28"/>
      <c r="D23"/>
      <c r="E23" s="30"/>
      <c r="F23" s="31"/>
      <c r="G23" s="32"/>
    </row>
    <row r="24" spans="1:7" ht="37.200000000000003" customHeight="1" x14ac:dyDescent="0.3">
      <c r="A24" s="16" t="s">
        <v>69</v>
      </c>
      <c r="B24" s="16"/>
      <c r="C24" s="16"/>
      <c r="D24" s="18" t="s">
        <v>93</v>
      </c>
      <c r="E24" s="19"/>
      <c r="F24" s="19"/>
      <c r="G24" s="19"/>
    </row>
    <row r="25" spans="1:7" x14ac:dyDescent="0.3">
      <c r="C25" s="6"/>
      <c r="D25" s="7"/>
      <c r="E25" s="7"/>
      <c r="F25" s="6"/>
    </row>
    <row r="26" spans="1:7" x14ac:dyDescent="0.3">
      <c r="C26" s="6"/>
      <c r="D26" s="7"/>
      <c r="E26" s="7"/>
      <c r="F26" s="6"/>
    </row>
  </sheetData>
  <sheetProtection algorithmName="SHA-512" hashValue="zvV36BsBS83WmlbyUn5zS4jn5pNEoa3BhRGGF3UUS3xO0bH9JWBtZjoxW+A1iZiFZ8GMBGU/2jkXp2JhHXAPAw==" saltValue="R92nAh83g5F6k1BF3pRxlg==" spinCount="100000" sheet="1" objects="1" scenarios="1"/>
  <mergeCells count="9">
    <mergeCell ref="A24:C24"/>
    <mergeCell ref="A22:G22"/>
    <mergeCell ref="D24:G24"/>
    <mergeCell ref="A1:G1"/>
    <mergeCell ref="A3:G3"/>
    <mergeCell ref="A21:F21"/>
    <mergeCell ref="A4:G4"/>
    <mergeCell ref="A23:C23"/>
    <mergeCell ref="A2:G2"/>
  </mergeCells>
  <pageMargins left="0.7" right="0.7" top="0.75" bottom="0.75" header="0.3" footer="0.3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Normal="100" zoomScaleSheetLayoutView="100" workbookViewId="0">
      <selection activeCell="J5" sqref="J5"/>
    </sheetView>
  </sheetViews>
  <sheetFormatPr defaultRowHeight="14.4" x14ac:dyDescent="0.3"/>
  <cols>
    <col min="2" max="2" width="29.6640625" customWidth="1"/>
    <col min="3" max="3" width="44.6640625" customWidth="1"/>
    <col min="4" max="4" width="21.6640625" hidden="1" customWidth="1"/>
    <col min="5" max="5" width="8.109375" hidden="1" customWidth="1"/>
    <col min="6" max="6" width="21.6640625" hidden="1" customWidth="1"/>
    <col min="7" max="9" width="24.77734375" customWidth="1"/>
  </cols>
  <sheetData>
    <row r="1" spans="1:9" ht="14.4" customHeight="1" x14ac:dyDescent="0.3">
      <c r="A1" s="33" t="s">
        <v>75</v>
      </c>
      <c r="B1" s="33"/>
      <c r="C1" s="33"/>
      <c r="D1" s="33"/>
      <c r="E1" s="33"/>
      <c r="F1" s="33"/>
      <c r="G1" s="33"/>
      <c r="H1" s="33"/>
      <c r="I1" s="33"/>
    </row>
    <row r="2" spans="1:9" ht="14.4" customHeight="1" x14ac:dyDescent="0.3">
      <c r="A2" s="60" t="s">
        <v>96</v>
      </c>
      <c r="B2" s="61"/>
      <c r="C2" s="61"/>
      <c r="D2" s="61"/>
      <c r="E2" s="61"/>
      <c r="F2" s="61"/>
      <c r="G2" s="61"/>
      <c r="H2" s="61"/>
      <c r="I2" s="62"/>
    </row>
    <row r="3" spans="1:9" ht="36" customHeight="1" x14ac:dyDescent="0.3">
      <c r="A3" s="34" t="s">
        <v>74</v>
      </c>
      <c r="B3" s="34"/>
      <c r="C3" s="34"/>
      <c r="D3" s="34"/>
      <c r="E3" s="34"/>
      <c r="F3" s="34"/>
      <c r="G3" s="34"/>
      <c r="H3" s="34"/>
      <c r="I3" s="34"/>
    </row>
    <row r="4" spans="1:9" ht="19.5" customHeight="1" x14ac:dyDescent="0.3">
      <c r="A4" s="35" t="s">
        <v>94</v>
      </c>
      <c r="B4" s="36"/>
      <c r="C4" s="36"/>
      <c r="D4" s="36"/>
      <c r="E4" s="36"/>
      <c r="F4" s="36"/>
      <c r="G4" s="36"/>
      <c r="H4" s="36"/>
      <c r="I4" s="37"/>
    </row>
    <row r="5" spans="1:9" s="14" customFormat="1" ht="151.80000000000001" x14ac:dyDescent="0.3">
      <c r="A5" s="38" t="s">
        <v>82</v>
      </c>
      <c r="B5" s="39" t="s">
        <v>2</v>
      </c>
      <c r="C5" s="39" t="s">
        <v>76</v>
      </c>
      <c r="D5" s="39" t="s">
        <v>51</v>
      </c>
      <c r="E5" s="39" t="s">
        <v>52</v>
      </c>
      <c r="F5" s="39" t="s">
        <v>53</v>
      </c>
      <c r="G5" s="39" t="s">
        <v>77</v>
      </c>
      <c r="H5" s="39" t="s">
        <v>42</v>
      </c>
      <c r="I5" s="39" t="s">
        <v>78</v>
      </c>
    </row>
    <row r="6" spans="1:9" ht="187.8" customHeight="1" x14ac:dyDescent="0.3">
      <c r="A6" s="40" t="s">
        <v>3</v>
      </c>
      <c r="B6" s="41" t="s">
        <v>44</v>
      </c>
      <c r="C6" s="42" t="s">
        <v>83</v>
      </c>
      <c r="D6" s="43">
        <v>200</v>
      </c>
      <c r="E6" s="43">
        <v>240</v>
      </c>
      <c r="F6" s="43">
        <f>D6+E6</f>
        <v>440</v>
      </c>
      <c r="G6" s="43">
        <f>F6*2</f>
        <v>880</v>
      </c>
      <c r="H6" s="29"/>
      <c r="I6" s="44">
        <f>G6*H6</f>
        <v>0</v>
      </c>
    </row>
    <row r="7" spans="1:9" ht="129" customHeight="1" x14ac:dyDescent="0.3">
      <c r="A7" s="40" t="s">
        <v>4</v>
      </c>
      <c r="B7" s="43" t="s">
        <v>7</v>
      </c>
      <c r="C7" s="45" t="s">
        <v>84</v>
      </c>
      <c r="D7" s="43">
        <v>180</v>
      </c>
      <c r="E7" s="43">
        <v>240</v>
      </c>
      <c r="F7" s="43">
        <f t="shared" ref="F7:F18" si="0">D7+E7</f>
        <v>420</v>
      </c>
      <c r="G7" s="43">
        <f t="shared" ref="G7:G18" si="1">F7*2</f>
        <v>840</v>
      </c>
      <c r="H7" s="29"/>
      <c r="I7" s="44">
        <f t="shared" ref="I7:I18" si="2">G7*H7</f>
        <v>0</v>
      </c>
    </row>
    <row r="8" spans="1:9" ht="24.75" customHeight="1" x14ac:dyDescent="0.3">
      <c r="A8" s="40" t="s">
        <v>5</v>
      </c>
      <c r="B8" s="43" t="s">
        <v>8</v>
      </c>
      <c r="C8" s="46" t="s">
        <v>54</v>
      </c>
      <c r="D8" s="43">
        <v>100</v>
      </c>
      <c r="E8" s="43">
        <v>100</v>
      </c>
      <c r="F8" s="43">
        <f t="shared" si="0"/>
        <v>200</v>
      </c>
      <c r="G8" s="43">
        <f t="shared" si="1"/>
        <v>400</v>
      </c>
      <c r="H8" s="29"/>
      <c r="I8" s="44">
        <f t="shared" si="2"/>
        <v>0</v>
      </c>
    </row>
    <row r="9" spans="1:9" ht="24.75" customHeight="1" x14ac:dyDescent="0.3">
      <c r="A9" s="40" t="s">
        <v>23</v>
      </c>
      <c r="B9" s="43" t="s">
        <v>9</v>
      </c>
      <c r="C9" s="45" t="s">
        <v>67</v>
      </c>
      <c r="D9" s="43">
        <v>80</v>
      </c>
      <c r="E9" s="43">
        <v>100</v>
      </c>
      <c r="F9" s="43">
        <f t="shared" si="0"/>
        <v>180</v>
      </c>
      <c r="G9" s="43">
        <f t="shared" si="1"/>
        <v>360</v>
      </c>
      <c r="H9" s="29"/>
      <c r="I9" s="44">
        <f t="shared" si="2"/>
        <v>0</v>
      </c>
    </row>
    <row r="10" spans="1:9" ht="24.75" customHeight="1" x14ac:dyDescent="0.3">
      <c r="A10" s="40" t="s">
        <v>24</v>
      </c>
      <c r="B10" s="43" t="s">
        <v>10</v>
      </c>
      <c r="C10" s="45" t="s">
        <v>64</v>
      </c>
      <c r="D10" s="43">
        <v>10</v>
      </c>
      <c r="E10" s="43">
        <v>20</v>
      </c>
      <c r="F10" s="43">
        <f t="shared" si="0"/>
        <v>30</v>
      </c>
      <c r="G10" s="43">
        <f t="shared" si="1"/>
        <v>60</v>
      </c>
      <c r="H10" s="29"/>
      <c r="I10" s="44">
        <f t="shared" si="2"/>
        <v>0</v>
      </c>
    </row>
    <row r="11" spans="1:9" ht="24.75" customHeight="1" x14ac:dyDescent="0.3">
      <c r="A11" s="40" t="s">
        <v>25</v>
      </c>
      <c r="B11" s="43" t="s">
        <v>45</v>
      </c>
      <c r="C11" s="46" t="s">
        <v>56</v>
      </c>
      <c r="D11" s="43">
        <v>250</v>
      </c>
      <c r="E11" s="43">
        <v>300</v>
      </c>
      <c r="F11" s="43">
        <f t="shared" si="0"/>
        <v>550</v>
      </c>
      <c r="G11" s="43">
        <f t="shared" si="1"/>
        <v>1100</v>
      </c>
      <c r="H11" s="29"/>
      <c r="I11" s="44">
        <f t="shared" si="2"/>
        <v>0</v>
      </c>
    </row>
    <row r="12" spans="1:9" ht="24.75" customHeight="1" x14ac:dyDescent="0.3">
      <c r="A12" s="40" t="s">
        <v>26</v>
      </c>
      <c r="B12" s="43" t="s">
        <v>46</v>
      </c>
      <c r="C12" s="47" t="s">
        <v>57</v>
      </c>
      <c r="D12" s="43">
        <v>400</v>
      </c>
      <c r="E12" s="43">
        <v>520</v>
      </c>
      <c r="F12" s="43">
        <f t="shared" si="0"/>
        <v>920</v>
      </c>
      <c r="G12" s="43">
        <f t="shared" si="1"/>
        <v>1840</v>
      </c>
      <c r="H12" s="29"/>
      <c r="I12" s="44">
        <f t="shared" si="2"/>
        <v>0</v>
      </c>
    </row>
    <row r="13" spans="1:9" ht="24.75" customHeight="1" x14ac:dyDescent="0.3">
      <c r="A13" s="40" t="s">
        <v>27</v>
      </c>
      <c r="B13" s="43" t="s">
        <v>14</v>
      </c>
      <c r="C13" s="47" t="s">
        <v>58</v>
      </c>
      <c r="D13" s="43">
        <v>50</v>
      </c>
      <c r="E13" s="43">
        <v>80</v>
      </c>
      <c r="F13" s="43">
        <f t="shared" si="0"/>
        <v>130</v>
      </c>
      <c r="G13" s="43">
        <f t="shared" si="1"/>
        <v>260</v>
      </c>
      <c r="H13" s="29"/>
      <c r="I13" s="44">
        <f t="shared" si="2"/>
        <v>0</v>
      </c>
    </row>
    <row r="14" spans="1:9" ht="24.75" customHeight="1" x14ac:dyDescent="0.3">
      <c r="A14" s="40" t="s">
        <v>28</v>
      </c>
      <c r="B14" s="43" t="s">
        <v>47</v>
      </c>
      <c r="C14" s="46" t="s">
        <v>59</v>
      </c>
      <c r="D14" s="43">
        <v>200</v>
      </c>
      <c r="E14" s="43">
        <v>200</v>
      </c>
      <c r="F14" s="43">
        <f t="shared" si="0"/>
        <v>400</v>
      </c>
      <c r="G14" s="43">
        <f t="shared" si="1"/>
        <v>800</v>
      </c>
      <c r="H14" s="29"/>
      <c r="I14" s="44">
        <f t="shared" si="2"/>
        <v>0</v>
      </c>
    </row>
    <row r="15" spans="1:9" ht="24.75" customHeight="1" x14ac:dyDescent="0.3">
      <c r="A15" s="40" t="s">
        <v>29</v>
      </c>
      <c r="B15" s="43" t="s">
        <v>16</v>
      </c>
      <c r="C15" s="46" t="s">
        <v>63</v>
      </c>
      <c r="D15" s="43">
        <v>100</v>
      </c>
      <c r="E15" s="43">
        <v>150</v>
      </c>
      <c r="F15" s="43">
        <f t="shared" si="0"/>
        <v>250</v>
      </c>
      <c r="G15" s="43">
        <f t="shared" si="1"/>
        <v>500</v>
      </c>
      <c r="H15" s="29"/>
      <c r="I15" s="44">
        <f t="shared" si="2"/>
        <v>0</v>
      </c>
    </row>
    <row r="16" spans="1:9" ht="24.75" customHeight="1" x14ac:dyDescent="0.3">
      <c r="A16" s="40" t="s">
        <v>30</v>
      </c>
      <c r="B16" s="43" t="s">
        <v>17</v>
      </c>
      <c r="C16" s="46" t="s">
        <v>60</v>
      </c>
      <c r="D16" s="43">
        <v>100</v>
      </c>
      <c r="E16" s="43">
        <v>50</v>
      </c>
      <c r="F16" s="43">
        <f t="shared" si="0"/>
        <v>150</v>
      </c>
      <c r="G16" s="43">
        <f t="shared" si="1"/>
        <v>300</v>
      </c>
      <c r="H16" s="29"/>
      <c r="I16" s="44">
        <f t="shared" si="2"/>
        <v>0</v>
      </c>
    </row>
    <row r="17" spans="1:9" ht="24.75" customHeight="1" x14ac:dyDescent="0.3">
      <c r="A17" s="40" t="s">
        <v>31</v>
      </c>
      <c r="B17" s="43" t="s">
        <v>48</v>
      </c>
      <c r="C17" s="46" t="s">
        <v>62</v>
      </c>
      <c r="D17" s="43">
        <v>250</v>
      </c>
      <c r="E17" s="43">
        <v>320</v>
      </c>
      <c r="F17" s="43">
        <f t="shared" si="0"/>
        <v>570</v>
      </c>
      <c r="G17" s="43">
        <f t="shared" si="1"/>
        <v>1140</v>
      </c>
      <c r="H17" s="29"/>
      <c r="I17" s="44">
        <f t="shared" si="2"/>
        <v>0</v>
      </c>
    </row>
    <row r="18" spans="1:9" ht="24.75" customHeight="1" x14ac:dyDescent="0.3">
      <c r="A18" s="40" t="s">
        <v>32</v>
      </c>
      <c r="B18" s="43" t="s">
        <v>49</v>
      </c>
      <c r="C18" s="46" t="s">
        <v>62</v>
      </c>
      <c r="D18" s="43">
        <v>30</v>
      </c>
      <c r="E18" s="43">
        <v>30</v>
      </c>
      <c r="F18" s="43">
        <f t="shared" si="0"/>
        <v>60</v>
      </c>
      <c r="G18" s="43">
        <f t="shared" si="1"/>
        <v>120</v>
      </c>
      <c r="H18" s="29"/>
      <c r="I18" s="44">
        <f t="shared" si="2"/>
        <v>0</v>
      </c>
    </row>
    <row r="19" spans="1:9" ht="27.75" customHeight="1" x14ac:dyDescent="0.3">
      <c r="A19" s="48" t="s">
        <v>50</v>
      </c>
      <c r="B19" s="48"/>
      <c r="C19" s="48"/>
      <c r="D19" s="48"/>
      <c r="E19" s="48"/>
      <c r="F19" s="48"/>
      <c r="G19" s="48"/>
      <c r="H19" s="48"/>
      <c r="I19" s="44">
        <f>I6+I7+I8+I9+I10+I11+I12+I13+I14+I15+I16+I17+I18</f>
        <v>0</v>
      </c>
    </row>
    <row r="20" spans="1:9" ht="37.200000000000003" customHeight="1" x14ac:dyDescent="0.3">
      <c r="A20" s="49" t="s">
        <v>66</v>
      </c>
      <c r="B20" s="49"/>
      <c r="C20" s="49"/>
      <c r="D20" s="49"/>
      <c r="E20" s="49"/>
      <c r="F20" s="49"/>
      <c r="G20" s="49"/>
      <c r="H20" s="49"/>
      <c r="I20" s="49"/>
    </row>
    <row r="21" spans="1:9" ht="48" customHeight="1" x14ac:dyDescent="0.3">
      <c r="A21" s="50" t="s">
        <v>80</v>
      </c>
      <c r="B21" s="50"/>
      <c r="C21" s="50"/>
      <c r="D21" s="6"/>
      <c r="E21" s="6"/>
      <c r="F21" s="6"/>
      <c r="G21" s="31"/>
      <c r="H21" s="32"/>
      <c r="I21" s="32"/>
    </row>
    <row r="22" spans="1:9" ht="37.200000000000003" customHeight="1" x14ac:dyDescent="0.3">
      <c r="A22" s="51" t="s">
        <v>69</v>
      </c>
      <c r="B22" s="51"/>
      <c r="C22" s="51"/>
      <c r="D22" s="6"/>
      <c r="E22" s="6"/>
      <c r="F22" s="52" t="s">
        <v>93</v>
      </c>
      <c r="G22" s="53"/>
      <c r="H22" s="53"/>
      <c r="I22" s="53"/>
    </row>
  </sheetData>
  <sheetProtection algorithmName="SHA-512" hashValue="aIDD4kCi65W6l5cSyk1+eBE2MLIwdPpjjfKDDg+D+uKBmWIkfUFsofLWJzixmBrSzJiWytFejODp/8pTnx51KA==" saltValue="5MGS1RuyCgzbALIJ58aVgw==" spinCount="100000" sheet="1" objects="1" scenarios="1"/>
  <mergeCells count="9">
    <mergeCell ref="A22:C22"/>
    <mergeCell ref="A4:I4"/>
    <mergeCell ref="A3:I3"/>
    <mergeCell ref="A1:I1"/>
    <mergeCell ref="A19:H19"/>
    <mergeCell ref="A21:C21"/>
    <mergeCell ref="A20:I20"/>
    <mergeCell ref="F22:I22"/>
    <mergeCell ref="A2:I2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Normal="100" zoomScaleSheetLayoutView="100" workbookViewId="0">
      <selection activeCell="A2" sqref="A2:G2"/>
    </sheetView>
  </sheetViews>
  <sheetFormatPr defaultRowHeight="14.4" x14ac:dyDescent="0.3"/>
  <cols>
    <col min="2" max="3" width="31.33203125" customWidth="1"/>
    <col min="4" max="4" width="19" hidden="1" customWidth="1"/>
    <col min="5" max="7" width="22.88671875" customWidth="1"/>
  </cols>
  <sheetData>
    <row r="1" spans="1:8" ht="14.4" customHeight="1" x14ac:dyDescent="0.3">
      <c r="A1" s="33" t="s">
        <v>75</v>
      </c>
      <c r="B1" s="33"/>
      <c r="C1" s="33"/>
      <c r="D1" s="33"/>
      <c r="E1" s="33"/>
      <c r="F1" s="33"/>
      <c r="G1" s="33"/>
      <c r="H1" s="10"/>
    </row>
    <row r="2" spans="1:8" ht="14.4" customHeight="1" x14ac:dyDescent="0.3">
      <c r="A2" s="60" t="s">
        <v>96</v>
      </c>
      <c r="B2" s="61"/>
      <c r="C2" s="61"/>
      <c r="D2" s="61"/>
      <c r="E2" s="61"/>
      <c r="F2" s="61"/>
      <c r="G2" s="62"/>
      <c r="H2" s="10"/>
    </row>
    <row r="3" spans="1:8" ht="33.6" customHeight="1" x14ac:dyDescent="0.3">
      <c r="A3" s="34" t="s">
        <v>74</v>
      </c>
      <c r="B3" s="34"/>
      <c r="C3" s="34"/>
      <c r="D3" s="34"/>
      <c r="E3" s="34"/>
      <c r="F3" s="34"/>
      <c r="G3" s="34"/>
      <c r="H3" s="11"/>
    </row>
    <row r="4" spans="1:8" ht="17.25" customHeight="1" x14ac:dyDescent="0.3">
      <c r="A4" s="54" t="s">
        <v>95</v>
      </c>
      <c r="B4" s="54"/>
      <c r="C4" s="54"/>
      <c r="D4" s="54"/>
      <c r="E4" s="54"/>
      <c r="F4" s="54"/>
      <c r="G4" s="54"/>
    </row>
    <row r="5" spans="1:8" ht="57.6" x14ac:dyDescent="0.3">
      <c r="A5" s="55" t="s">
        <v>40</v>
      </c>
      <c r="B5" s="56" t="s">
        <v>2</v>
      </c>
      <c r="C5" s="56" t="s">
        <v>76</v>
      </c>
      <c r="D5" s="56" t="s">
        <v>41</v>
      </c>
      <c r="E5" s="56" t="s">
        <v>79</v>
      </c>
      <c r="F5" s="56" t="s">
        <v>42</v>
      </c>
      <c r="G5" s="56" t="s">
        <v>78</v>
      </c>
    </row>
    <row r="6" spans="1:8" ht="72" x14ac:dyDescent="0.3">
      <c r="A6" s="43" t="s">
        <v>3</v>
      </c>
      <c r="B6" s="57" t="s">
        <v>70</v>
      </c>
      <c r="C6" s="57" t="s">
        <v>92</v>
      </c>
      <c r="D6" s="58">
        <v>300</v>
      </c>
      <c r="E6" s="58">
        <f>D6*2</f>
        <v>600</v>
      </c>
      <c r="F6" s="29"/>
      <c r="G6" s="44">
        <f>E6*F6</f>
        <v>0</v>
      </c>
    </row>
    <row r="7" spans="1:8" ht="32.25" customHeight="1" x14ac:dyDescent="0.3">
      <c r="A7" s="43" t="s">
        <v>4</v>
      </c>
      <c r="B7" s="57" t="s">
        <v>36</v>
      </c>
      <c r="C7" s="46" t="s">
        <v>62</v>
      </c>
      <c r="D7" s="58">
        <v>500</v>
      </c>
      <c r="E7" s="58">
        <f>D7*2</f>
        <v>1000</v>
      </c>
      <c r="F7" s="29"/>
      <c r="G7" s="44">
        <f t="shared" ref="G7:G10" si="0">E7*F7</f>
        <v>0</v>
      </c>
    </row>
    <row r="8" spans="1:8" ht="32.25" customHeight="1" x14ac:dyDescent="0.3">
      <c r="A8" s="43" t="s">
        <v>5</v>
      </c>
      <c r="B8" s="43" t="s">
        <v>37</v>
      </c>
      <c r="C8" s="59" t="s">
        <v>91</v>
      </c>
      <c r="D8" s="58">
        <v>10</v>
      </c>
      <c r="E8" s="58">
        <f>D8*2</f>
        <v>20</v>
      </c>
      <c r="F8" s="29"/>
      <c r="G8" s="44">
        <f t="shared" si="0"/>
        <v>0</v>
      </c>
    </row>
    <row r="9" spans="1:8" ht="32.25" customHeight="1" x14ac:dyDescent="0.3">
      <c r="A9" s="43" t="s">
        <v>23</v>
      </c>
      <c r="B9" s="43" t="s">
        <v>38</v>
      </c>
      <c r="C9" s="46" t="s">
        <v>60</v>
      </c>
      <c r="D9" s="58">
        <v>10</v>
      </c>
      <c r="E9" s="58">
        <f>D9*2</f>
        <v>20</v>
      </c>
      <c r="F9" s="29"/>
      <c r="G9" s="44">
        <f t="shared" si="0"/>
        <v>0</v>
      </c>
    </row>
    <row r="10" spans="1:8" ht="32.25" customHeight="1" x14ac:dyDescent="0.3">
      <c r="A10" s="43" t="s">
        <v>24</v>
      </c>
      <c r="B10" s="43" t="s">
        <v>39</v>
      </c>
      <c r="C10" s="47" t="s">
        <v>55</v>
      </c>
      <c r="D10" s="58">
        <v>100</v>
      </c>
      <c r="E10" s="58">
        <f>D10*2</f>
        <v>200</v>
      </c>
      <c r="F10" s="29"/>
      <c r="G10" s="44">
        <f t="shared" si="0"/>
        <v>0</v>
      </c>
    </row>
    <row r="11" spans="1:8" ht="27" customHeight="1" x14ac:dyDescent="0.3">
      <c r="A11" s="48" t="s">
        <v>50</v>
      </c>
      <c r="B11" s="48"/>
      <c r="C11" s="48"/>
      <c r="D11" s="48"/>
      <c r="E11" s="48"/>
      <c r="F11" s="48"/>
      <c r="G11" s="44">
        <f>G6+G7+G8+G9+G10</f>
        <v>0</v>
      </c>
    </row>
    <row r="12" spans="1:8" ht="46.95" customHeight="1" x14ac:dyDescent="0.3">
      <c r="A12" s="49" t="s">
        <v>66</v>
      </c>
      <c r="B12" s="49"/>
      <c r="C12" s="49"/>
      <c r="D12" s="49"/>
      <c r="E12" s="49"/>
      <c r="F12" s="49"/>
      <c r="G12" s="49"/>
    </row>
    <row r="13" spans="1:8" ht="54" customHeight="1" x14ac:dyDescent="0.3">
      <c r="A13" s="51" t="s">
        <v>80</v>
      </c>
      <c r="B13" s="51"/>
      <c r="C13" s="51"/>
      <c r="D13" s="6"/>
      <c r="E13" s="31"/>
      <c r="F13" s="31"/>
      <c r="G13" s="31"/>
    </row>
    <row r="14" spans="1:8" ht="46.95" customHeight="1" x14ac:dyDescent="0.3">
      <c r="A14" s="51" t="s">
        <v>69</v>
      </c>
      <c r="B14" s="51"/>
      <c r="C14" s="51"/>
      <c r="D14" s="52" t="s">
        <v>93</v>
      </c>
      <c r="E14" s="53"/>
      <c r="F14" s="53"/>
      <c r="G14" s="53"/>
    </row>
  </sheetData>
  <sheetProtection algorithmName="SHA-512" hashValue="RmFL6bOF0kaupyZMqkM+w7kIheCrldGIIDCKM9Y3rt2YiwHAMMMYMyfD1YHsHtpMCNCCdOL20Y1HVDuC1A8xhQ==" saltValue="MpL6ruL2F/I18FeyQrkufA==" spinCount="100000" sheet="1" objects="1" scenarios="1"/>
  <mergeCells count="9">
    <mergeCell ref="A13:C13"/>
    <mergeCell ref="A14:C14"/>
    <mergeCell ref="A4:G4"/>
    <mergeCell ref="A1:G1"/>
    <mergeCell ref="A3:G3"/>
    <mergeCell ref="A11:F11"/>
    <mergeCell ref="A12:G12"/>
    <mergeCell ref="D14:G14"/>
    <mergeCell ref="A2:G2"/>
  </mergeCells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view="pageBreakPreview" topLeftCell="A10" zoomScale="60" zoomScaleNormal="90" workbookViewId="0">
      <selection activeCell="E18" sqref="E18:G18"/>
    </sheetView>
  </sheetViews>
  <sheetFormatPr defaultRowHeight="14.4" x14ac:dyDescent="0.3"/>
  <cols>
    <col min="2" max="2" width="31.33203125" customWidth="1"/>
    <col min="3" max="3" width="39.5546875" customWidth="1"/>
    <col min="4" max="4" width="19" hidden="1" customWidth="1"/>
    <col min="5" max="7" width="21.88671875" customWidth="1"/>
  </cols>
  <sheetData>
    <row r="1" spans="1:7" x14ac:dyDescent="0.3">
      <c r="A1" s="20" t="s">
        <v>75</v>
      </c>
      <c r="B1" s="20"/>
      <c r="C1" s="20"/>
      <c r="D1" s="20"/>
      <c r="E1" s="20"/>
      <c r="F1" s="20"/>
      <c r="G1" s="20"/>
    </row>
    <row r="2" spans="1:7" x14ac:dyDescent="0.3">
      <c r="A2" s="60" t="s">
        <v>96</v>
      </c>
      <c r="B2" s="61"/>
      <c r="C2" s="61"/>
      <c r="D2" s="61"/>
      <c r="E2" s="61"/>
      <c r="F2" s="61"/>
      <c r="G2" s="62"/>
    </row>
    <row r="3" spans="1:7" ht="29.25" customHeight="1" x14ac:dyDescent="0.3">
      <c r="A3" s="22" t="s">
        <v>74</v>
      </c>
      <c r="B3" s="22"/>
      <c r="C3" s="22"/>
      <c r="D3" s="22"/>
      <c r="E3" s="22"/>
      <c r="F3" s="22"/>
      <c r="G3" s="22"/>
    </row>
    <row r="4" spans="1:7" ht="29.25" customHeight="1" x14ac:dyDescent="0.3">
      <c r="A4" s="27" t="s">
        <v>81</v>
      </c>
      <c r="B4" s="27"/>
      <c r="C4" s="27"/>
      <c r="D4" s="27"/>
      <c r="E4" s="27"/>
      <c r="F4" s="27"/>
      <c r="G4" s="27"/>
    </row>
    <row r="5" spans="1:7" ht="43.2" x14ac:dyDescent="0.3">
      <c r="A5" s="13" t="s">
        <v>1</v>
      </c>
      <c r="B5" s="13" t="s">
        <v>2</v>
      </c>
      <c r="C5" s="12" t="s">
        <v>76</v>
      </c>
      <c r="D5" s="12" t="s">
        <v>35</v>
      </c>
      <c r="E5" s="12" t="s">
        <v>79</v>
      </c>
      <c r="F5" s="12" t="s">
        <v>43</v>
      </c>
      <c r="G5" s="12" t="s">
        <v>78</v>
      </c>
    </row>
    <row r="6" spans="1:7" ht="192" x14ac:dyDescent="0.3">
      <c r="A6" s="9" t="s">
        <v>3</v>
      </c>
      <c r="B6" s="9" t="s">
        <v>6</v>
      </c>
      <c r="C6" s="2" t="s">
        <v>87</v>
      </c>
      <c r="D6" s="9">
        <v>40</v>
      </c>
      <c r="E6" s="9">
        <f>D6*2</f>
        <v>80</v>
      </c>
      <c r="F6" s="29"/>
      <c r="G6" s="1">
        <f>E6*F6</f>
        <v>0</v>
      </c>
    </row>
    <row r="7" spans="1:7" ht="108" x14ac:dyDescent="0.3">
      <c r="A7" s="9" t="s">
        <v>4</v>
      </c>
      <c r="B7" s="9" t="s">
        <v>7</v>
      </c>
      <c r="C7" s="3" t="s">
        <v>88</v>
      </c>
      <c r="D7" s="9">
        <v>40</v>
      </c>
      <c r="E7" s="9">
        <f t="shared" ref="E7:E15" si="0">D7*2</f>
        <v>80</v>
      </c>
      <c r="F7" s="29"/>
      <c r="G7" s="1">
        <f t="shared" ref="G7:G15" si="1">E7*F7</f>
        <v>0</v>
      </c>
    </row>
    <row r="8" spans="1:7" ht="25.5" customHeight="1" x14ac:dyDescent="0.3">
      <c r="A8" s="9" t="s">
        <v>5</v>
      </c>
      <c r="B8" s="9" t="s">
        <v>8</v>
      </c>
      <c r="C8" s="4" t="s">
        <v>54</v>
      </c>
      <c r="D8" s="9">
        <v>10</v>
      </c>
      <c r="E8" s="9">
        <f t="shared" si="0"/>
        <v>20</v>
      </c>
      <c r="F8" s="29"/>
      <c r="G8" s="1">
        <f t="shared" si="1"/>
        <v>0</v>
      </c>
    </row>
    <row r="9" spans="1:7" ht="25.5" customHeight="1" x14ac:dyDescent="0.3">
      <c r="A9" s="9" t="s">
        <v>23</v>
      </c>
      <c r="B9" s="9" t="s">
        <v>11</v>
      </c>
      <c r="C9" s="5" t="s">
        <v>55</v>
      </c>
      <c r="D9" s="9">
        <v>10</v>
      </c>
      <c r="E9" s="9">
        <f t="shared" si="0"/>
        <v>20</v>
      </c>
      <c r="F9" s="29"/>
      <c r="G9" s="1">
        <f t="shared" si="1"/>
        <v>0</v>
      </c>
    </row>
    <row r="10" spans="1:7" ht="25.5" customHeight="1" x14ac:dyDescent="0.3">
      <c r="A10" s="9" t="s">
        <v>24</v>
      </c>
      <c r="B10" s="9" t="s">
        <v>12</v>
      </c>
      <c r="C10" s="4" t="s">
        <v>56</v>
      </c>
      <c r="D10" s="9">
        <v>40</v>
      </c>
      <c r="E10" s="9">
        <f t="shared" si="0"/>
        <v>80</v>
      </c>
      <c r="F10" s="29"/>
      <c r="G10" s="1">
        <f t="shared" si="1"/>
        <v>0</v>
      </c>
    </row>
    <row r="11" spans="1:7" ht="25.5" customHeight="1" x14ac:dyDescent="0.3">
      <c r="A11" s="9" t="s">
        <v>25</v>
      </c>
      <c r="B11" s="9" t="s">
        <v>13</v>
      </c>
      <c r="C11" s="5" t="s">
        <v>57</v>
      </c>
      <c r="D11" s="9">
        <v>20</v>
      </c>
      <c r="E11" s="9">
        <f t="shared" si="0"/>
        <v>40</v>
      </c>
      <c r="F11" s="29"/>
      <c r="G11" s="1">
        <f t="shared" si="1"/>
        <v>0</v>
      </c>
    </row>
    <row r="12" spans="1:7" ht="25.5" customHeight="1" x14ac:dyDescent="0.3">
      <c r="A12" s="9" t="s">
        <v>26</v>
      </c>
      <c r="B12" s="9" t="s">
        <v>14</v>
      </c>
      <c r="C12" s="5" t="s">
        <v>58</v>
      </c>
      <c r="D12" s="9">
        <v>10</v>
      </c>
      <c r="E12" s="9">
        <f t="shared" si="0"/>
        <v>20</v>
      </c>
      <c r="F12" s="29"/>
      <c r="G12" s="1">
        <f t="shared" si="1"/>
        <v>0</v>
      </c>
    </row>
    <row r="13" spans="1:7" ht="41.25" customHeight="1" x14ac:dyDescent="0.3">
      <c r="A13" s="9" t="s">
        <v>27</v>
      </c>
      <c r="B13" s="9" t="s">
        <v>15</v>
      </c>
      <c r="C13" s="4" t="s">
        <v>59</v>
      </c>
      <c r="D13" s="9">
        <v>20</v>
      </c>
      <c r="E13" s="9">
        <f t="shared" si="0"/>
        <v>40</v>
      </c>
      <c r="F13" s="29"/>
      <c r="G13" s="1">
        <f t="shared" si="1"/>
        <v>0</v>
      </c>
    </row>
    <row r="14" spans="1:7" ht="25.5" customHeight="1" x14ac:dyDescent="0.3">
      <c r="A14" s="9" t="s">
        <v>28</v>
      </c>
      <c r="B14" s="9" t="s">
        <v>16</v>
      </c>
      <c r="C14" s="4" t="s">
        <v>63</v>
      </c>
      <c r="D14" s="9">
        <v>10</v>
      </c>
      <c r="E14" s="9">
        <f t="shared" si="0"/>
        <v>20</v>
      </c>
      <c r="F14" s="29"/>
      <c r="G14" s="1">
        <f t="shared" si="1"/>
        <v>0</v>
      </c>
    </row>
    <row r="15" spans="1:7" ht="25.5" customHeight="1" x14ac:dyDescent="0.3">
      <c r="A15" s="9" t="s">
        <v>29</v>
      </c>
      <c r="B15" s="9" t="s">
        <v>18</v>
      </c>
      <c r="C15" s="4" t="s">
        <v>62</v>
      </c>
      <c r="D15" s="9">
        <v>60</v>
      </c>
      <c r="E15" s="9">
        <f t="shared" si="0"/>
        <v>120</v>
      </c>
      <c r="F15" s="29"/>
      <c r="G15" s="1">
        <f t="shared" si="1"/>
        <v>0</v>
      </c>
    </row>
    <row r="16" spans="1:7" ht="24.75" customHeight="1" x14ac:dyDescent="0.3">
      <c r="A16" s="24" t="s">
        <v>50</v>
      </c>
      <c r="B16" s="25"/>
      <c r="C16" s="25"/>
      <c r="D16" s="25"/>
      <c r="E16" s="25"/>
      <c r="F16" s="26"/>
      <c r="G16" s="1">
        <f>G6+G7+G8+G9+G10+G11+G12+G13+G14+G15</f>
        <v>0</v>
      </c>
    </row>
    <row r="17" spans="1:7" ht="60" customHeight="1" x14ac:dyDescent="0.3">
      <c r="A17" s="17" t="s">
        <v>66</v>
      </c>
      <c r="B17" s="17"/>
      <c r="C17" s="17"/>
      <c r="D17" s="17"/>
      <c r="E17" s="17"/>
      <c r="F17" s="17"/>
      <c r="G17" s="17"/>
    </row>
    <row r="18" spans="1:7" ht="52.2" customHeight="1" x14ac:dyDescent="0.3">
      <c r="A18" s="16" t="s">
        <v>68</v>
      </c>
      <c r="B18" s="16"/>
      <c r="C18" s="16"/>
      <c r="D18" s="6"/>
      <c r="E18" s="31"/>
      <c r="F18" s="31"/>
      <c r="G18" s="32"/>
    </row>
    <row r="19" spans="1:7" ht="34.950000000000003" customHeight="1" x14ac:dyDescent="0.3">
      <c r="A19" s="16" t="s">
        <v>69</v>
      </c>
      <c r="B19" s="16"/>
      <c r="C19" s="16"/>
      <c r="D19" s="18" t="s">
        <v>93</v>
      </c>
      <c r="E19" s="19"/>
      <c r="F19" s="19"/>
      <c r="G19" s="19"/>
    </row>
  </sheetData>
  <sheetProtection algorithmName="SHA-512" hashValue="n6yrh75ZSJA3ZUJzj+zEuUR0pNStzHHIGXqAdJw9fDYl3Pibx+o/DqOjFVUv1Smoakwra1xgRfHUnDk2O0KhXA==" saltValue="RVavPkuONJ/97sO8yYrJuw==" spinCount="100000" sheet="1" objects="1" scenarios="1"/>
  <mergeCells count="9">
    <mergeCell ref="D19:G19"/>
    <mergeCell ref="A18:C18"/>
    <mergeCell ref="A19:C19"/>
    <mergeCell ref="A1:G1"/>
    <mergeCell ref="A3:G3"/>
    <mergeCell ref="A4:G4"/>
    <mergeCell ref="A16:F16"/>
    <mergeCell ref="A17:G17"/>
    <mergeCell ref="A2:G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Hotel Wolin</vt:lpstr>
      <vt:lpstr>Hotel Wodnik i Hotel Sport</vt:lpstr>
      <vt:lpstr>Hotel Solina SPA</vt:lpstr>
      <vt:lpstr>CSiR Krasnobród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iwnek</dc:creator>
  <cp:lastModifiedBy>Natalia</cp:lastModifiedBy>
  <cp:lastPrinted>2024-10-01T10:41:00Z</cp:lastPrinted>
  <dcterms:created xsi:type="dcterms:W3CDTF">2022-08-24T11:12:07Z</dcterms:created>
  <dcterms:modified xsi:type="dcterms:W3CDTF">2024-10-01T11:23:55Z</dcterms:modified>
</cp:coreProperties>
</file>