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lia\Desktop\Postępowania zakupowe\PFZ-42-2023 SERWIS WIND\2. DOKUMENTACJA\NA STRONĘ\"/>
    </mc:Choice>
  </mc:AlternateContent>
  <bookViews>
    <workbookView xWindow="0" yWindow="0" windowWidth="16632" windowHeight="8592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N6" i="1"/>
  <c r="N7" i="1"/>
  <c r="N8" i="1"/>
  <c r="N10" i="1"/>
  <c r="N11" i="1"/>
  <c r="N12" i="1"/>
  <c r="N13" i="1"/>
  <c r="N14" i="1"/>
  <c r="N15" i="1"/>
  <c r="N16" i="1"/>
  <c r="N18" i="1"/>
  <c r="N19" i="1"/>
  <c r="N20" i="1"/>
  <c r="N21" i="1"/>
  <c r="N22" i="1"/>
  <c r="N23" i="1"/>
  <c r="N25" i="1"/>
  <c r="N26" i="1"/>
  <c r="N17" i="1" l="1"/>
  <c r="N24" i="1"/>
  <c r="N27" i="1"/>
  <c r="N9" i="1"/>
  <c r="N28" i="1" l="1"/>
</calcChain>
</file>

<file path=xl/sharedStrings.xml><?xml version="1.0" encoding="utf-8"?>
<sst xmlns="http://schemas.openxmlformats.org/spreadsheetml/2006/main" count="76" uniqueCount="43">
  <si>
    <t>Podział na części</t>
  </si>
  <si>
    <t>Nazwa i adres Obiektu</t>
  </si>
  <si>
    <t>Numer rejestracyjny dźwigu</t>
  </si>
  <si>
    <t>Udźwig w kg</t>
  </si>
  <si>
    <t>Liczba przystanków</t>
  </si>
  <si>
    <t>Ilość dojść</t>
  </si>
  <si>
    <t>Producent dźwigu</t>
  </si>
  <si>
    <t>Rok instalacji dźwigu</t>
  </si>
  <si>
    <t>Wymagana częstotliwość przeglądów konserwacyjnych</t>
  </si>
  <si>
    <t>Ryczałt miesięczny za dźwig netto (zł)</t>
  </si>
  <si>
    <t>Planowany okres obowiązywania Umowy (m-ce)</t>
  </si>
  <si>
    <t>Cena z usługę resursu (zgodnie z zapotrzebowaniem zamawiającego)</t>
  </si>
  <si>
    <t>Łączna wartość netto (zł)</t>
  </si>
  <si>
    <t>Część A</t>
  </si>
  <si>
    <t>N3125001254</t>
  </si>
  <si>
    <t>ORONA Hiszpania</t>
  </si>
  <si>
    <t>co 30 dni</t>
  </si>
  <si>
    <t>24 miesiące</t>
  </si>
  <si>
    <t>N3125001253</t>
  </si>
  <si>
    <t>N3125001256</t>
  </si>
  <si>
    <t>N3125001255</t>
  </si>
  <si>
    <t>RAZEM:</t>
  </si>
  <si>
    <t>Część B</t>
  </si>
  <si>
    <t>Hotel Sport
ul. 1 Maja 63
97-400 Bełchatów</t>
  </si>
  <si>
    <t>PUARSA Puertas Aragon S.A., Hiszpania</t>
  </si>
  <si>
    <t>Metallschneider GmbH D-4796 Salzkotten - Verlar</t>
  </si>
  <si>
    <t>co 60 dni</t>
  </si>
  <si>
    <t>Hotel Wodnik
Słok k/Bełchatowa
97-400 Bełchatów</t>
  </si>
  <si>
    <t>WINDPOL Sp. z o.o.</t>
  </si>
  <si>
    <t>P.P.U.D." Dźwigpol" S.A.</t>
  </si>
  <si>
    <t>Zakład Urządzeń Dźwigowych w Bolęcinie</t>
  </si>
  <si>
    <t>Warszawska Fabryka Dźwigów  Translift</t>
  </si>
  <si>
    <t>Część C</t>
  </si>
  <si>
    <t xml:space="preserve">Hotel Rychło
ul. Pocztowa 15           
59-920 Bogatynia  </t>
  </si>
  <si>
    <t>Schindler</t>
  </si>
  <si>
    <t>60 dni</t>
  </si>
  <si>
    <t>Łączne szacunkowe wykonanie usług dla wszystkich wskazanych Obiektów:</t>
  </si>
  <si>
    <t>……………………………………………….………………………..
(podpis osoby uprawnionej/uprawnionych do reprezentowania Wykonawcy i składania oświadczeń woli w jego imieniu)</t>
  </si>
  <si>
    <t>ARKUSZ CENOWY</t>
  </si>
  <si>
    <t xml:space="preserve">
„Świadczenie usług serwisowych dźwigów na potrzeby obiektów Elbest sp.  o.o.”
</t>
  </si>
  <si>
    <t>Hotel Krynica
ul. Park Sportowy 3 
33-380 Krynica Zdrój</t>
  </si>
  <si>
    <t>ELST/PFZ/272-42/2023.PFZ-42-2023.NWS
Załącznik nr 1 do Formularza ofertowego</t>
  </si>
  <si>
    <t>Pomiar rezystancji wykonany dwukrotnie w okresie umowy (łączna wartość dwukrotnego pomiaru)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</si>
</sst>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6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164" fontId="2" fillId="6" borderId="5" xfId="0" applyNumberFormat="1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wrapText="1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6" fillId="0" borderId="0" xfId="0" applyFont="1" applyAlignment="1"/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textRotation="90" wrapText="1"/>
    </xf>
    <xf numFmtId="164" fontId="3" fillId="3" borderId="4" xfId="0" applyNumberFormat="1" applyFont="1" applyFill="1" applyBorder="1" applyAlignment="1">
      <alignment horizontal="center" vertical="center" wrapText="1"/>
    </xf>
    <xf numFmtId="0" fontId="9" fillId="0" borderId="0" xfId="0" applyFont="1"/>
    <xf numFmtId="164" fontId="7" fillId="7" borderId="5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164" fontId="2" fillId="0" borderId="3" xfId="0" applyNumberFormat="1" applyFont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49" fontId="7" fillId="7" borderId="7" xfId="0" applyNumberFormat="1" applyFont="1" applyFill="1" applyBorder="1" applyAlignment="1">
      <alignment horizontal="right" vertical="center"/>
    </xf>
    <xf numFmtId="49" fontId="7" fillId="7" borderId="8" xfId="0" applyNumberFormat="1" applyFont="1" applyFill="1" applyBorder="1" applyAlignment="1">
      <alignment horizontal="right" vertical="center"/>
    </xf>
    <xf numFmtId="49" fontId="7" fillId="7" borderId="9" xfId="0" applyNumberFormat="1" applyFont="1" applyFill="1" applyBorder="1" applyAlignment="1">
      <alignment horizontal="right" vertical="center"/>
    </xf>
    <xf numFmtId="49" fontId="3" fillId="6" borderId="7" xfId="0" applyNumberFormat="1" applyFont="1" applyFill="1" applyBorder="1" applyAlignment="1">
      <alignment horizontal="right" vertical="center" wrapText="1"/>
    </xf>
    <xf numFmtId="49" fontId="3" fillId="6" borderId="8" xfId="0" applyNumberFormat="1" applyFont="1" applyFill="1" applyBorder="1" applyAlignment="1">
      <alignment horizontal="right" vertical="center" wrapText="1"/>
    </xf>
    <xf numFmtId="49" fontId="3" fillId="6" borderId="9" xfId="0" applyNumberFormat="1" applyFont="1" applyFill="1" applyBorder="1" applyAlignment="1">
      <alignment horizontal="right" vertical="center" wrapText="1"/>
    </xf>
    <xf numFmtId="49" fontId="3" fillId="6" borderId="7" xfId="0" applyNumberFormat="1" applyFont="1" applyFill="1" applyBorder="1" applyAlignment="1">
      <alignment horizontal="right" vertical="center"/>
    </xf>
    <xf numFmtId="49" fontId="3" fillId="6" borderId="8" xfId="0" applyNumberFormat="1" applyFont="1" applyFill="1" applyBorder="1" applyAlignment="1">
      <alignment horizontal="right" vertical="center"/>
    </xf>
    <xf numFmtId="49" fontId="3" fillId="6" borderId="9" xfId="0" applyNumberFormat="1" applyFont="1" applyFill="1" applyBorder="1" applyAlignment="1">
      <alignment horizontal="right" vertical="center"/>
    </xf>
    <xf numFmtId="49" fontId="1" fillId="6" borderId="7" xfId="0" applyNumberFormat="1" applyFont="1" applyFill="1" applyBorder="1" applyAlignment="1">
      <alignment horizontal="right" vertical="center" wrapText="1"/>
    </xf>
    <xf numFmtId="49" fontId="1" fillId="6" borderId="8" xfId="0" applyNumberFormat="1" applyFont="1" applyFill="1" applyBorder="1" applyAlignment="1">
      <alignment horizontal="right" vertical="center" wrapText="1"/>
    </xf>
    <xf numFmtId="49" fontId="1" fillId="6" borderId="9" xfId="0" applyNumberFormat="1" applyFont="1" applyFill="1" applyBorder="1" applyAlignment="1">
      <alignment horizontal="right" vertical="center" wrapText="1"/>
    </xf>
    <xf numFmtId="0" fontId="2" fillId="0" borderId="0" xfId="0" applyFont="1" applyAlignment="1" applyProtection="1">
      <alignment horizontal="center"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7" fillId="2" borderId="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textRotation="90"/>
    </xf>
    <xf numFmtId="49" fontId="3" fillId="3" borderId="3" xfId="0" applyNumberFormat="1" applyFont="1" applyFill="1" applyBorder="1" applyAlignment="1">
      <alignment horizontal="center" vertical="center" textRotation="90"/>
    </xf>
    <xf numFmtId="49" fontId="3" fillId="4" borderId="1" xfId="0" applyNumberFormat="1" applyFont="1" applyFill="1" applyBorder="1" applyAlignment="1">
      <alignment horizontal="center" vertical="center" textRotation="90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textRotation="90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view="pageBreakPreview" topLeftCell="A19" zoomScaleNormal="100" zoomScaleSheetLayoutView="100" workbookViewId="0">
      <selection activeCell="I4" sqref="I4"/>
    </sheetView>
  </sheetViews>
  <sheetFormatPr defaultRowHeight="14.4" x14ac:dyDescent="0.3"/>
  <cols>
    <col min="2" max="2" width="12" customWidth="1"/>
    <col min="3" max="3" width="13" customWidth="1"/>
    <col min="4" max="4" width="10.88671875" customWidth="1"/>
    <col min="7" max="7" width="14" customWidth="1"/>
    <col min="9" max="9" width="15.33203125" customWidth="1"/>
    <col min="10" max="10" width="14" customWidth="1"/>
    <col min="11" max="11" width="10.6640625" customWidth="1"/>
    <col min="12" max="12" width="13.109375" customWidth="1"/>
    <col min="13" max="13" width="17" customWidth="1"/>
    <col min="14" max="14" width="13.33203125" customWidth="1"/>
  </cols>
  <sheetData>
    <row r="1" spans="1:16" s="18" customFormat="1" ht="24.6" customHeight="1" x14ac:dyDescent="0.25">
      <c r="A1" s="47" t="s">
        <v>41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20"/>
      <c r="P1" s="20"/>
    </row>
    <row r="2" spans="1:16" s="18" customFormat="1" ht="24.6" customHeight="1" x14ac:dyDescent="0.25">
      <c r="A2" s="49" t="s">
        <v>38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1"/>
      <c r="O2" s="19"/>
      <c r="P2" s="19"/>
    </row>
    <row r="3" spans="1:16" s="18" customFormat="1" ht="24.6" customHeight="1" x14ac:dyDescent="0.25">
      <c r="A3" s="52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4"/>
      <c r="O3" s="19"/>
      <c r="P3" s="19"/>
    </row>
    <row r="4" spans="1:16" s="24" customFormat="1" ht="103.2" customHeight="1" x14ac:dyDescent="0.25">
      <c r="A4" s="21" t="s">
        <v>0</v>
      </c>
      <c r="B4" s="21" t="s">
        <v>1</v>
      </c>
      <c r="C4" s="21" t="s">
        <v>2</v>
      </c>
      <c r="D4" s="22" t="s">
        <v>3</v>
      </c>
      <c r="E4" s="22" t="s">
        <v>4</v>
      </c>
      <c r="F4" s="22" t="s">
        <v>5</v>
      </c>
      <c r="G4" s="21" t="s">
        <v>6</v>
      </c>
      <c r="H4" s="21" t="s">
        <v>7</v>
      </c>
      <c r="I4" s="21" t="s">
        <v>8</v>
      </c>
      <c r="J4" s="21" t="s">
        <v>10</v>
      </c>
      <c r="K4" s="21" t="s">
        <v>9</v>
      </c>
      <c r="L4" s="21" t="s">
        <v>42</v>
      </c>
      <c r="M4" s="21" t="s">
        <v>11</v>
      </c>
      <c r="N4" s="23" t="s">
        <v>12</v>
      </c>
    </row>
    <row r="5" spans="1:16" ht="26.4" customHeight="1" x14ac:dyDescent="0.3">
      <c r="A5" s="62" t="s">
        <v>13</v>
      </c>
      <c r="B5" s="63" t="s">
        <v>40</v>
      </c>
      <c r="C5" s="15" t="s">
        <v>14</v>
      </c>
      <c r="D5" s="1">
        <v>1000</v>
      </c>
      <c r="E5" s="1">
        <v>7</v>
      </c>
      <c r="F5" s="1">
        <v>7</v>
      </c>
      <c r="G5" s="1" t="s">
        <v>15</v>
      </c>
      <c r="H5" s="1">
        <v>2007</v>
      </c>
      <c r="I5" s="1" t="s">
        <v>16</v>
      </c>
      <c r="J5" s="55" t="s">
        <v>17</v>
      </c>
      <c r="K5" s="26"/>
      <c r="L5" s="26"/>
      <c r="M5" s="26"/>
      <c r="N5" s="3">
        <f>K5*24+L5+M5</f>
        <v>0</v>
      </c>
    </row>
    <row r="6" spans="1:16" ht="26.4" customHeight="1" x14ac:dyDescent="0.3">
      <c r="A6" s="62"/>
      <c r="B6" s="63"/>
      <c r="C6" s="15" t="s">
        <v>18</v>
      </c>
      <c r="D6" s="1">
        <v>630</v>
      </c>
      <c r="E6" s="1">
        <v>7</v>
      </c>
      <c r="F6" s="1">
        <v>9</v>
      </c>
      <c r="G6" s="1" t="s">
        <v>15</v>
      </c>
      <c r="H6" s="1">
        <v>2007</v>
      </c>
      <c r="I6" s="1" t="s">
        <v>16</v>
      </c>
      <c r="J6" s="55"/>
      <c r="K6" s="26"/>
      <c r="L6" s="26"/>
      <c r="M6" s="26"/>
      <c r="N6" s="3">
        <f t="shared" ref="N6:N26" si="0">K6*24+L6+M6</f>
        <v>0</v>
      </c>
    </row>
    <row r="7" spans="1:16" ht="26.4" customHeight="1" x14ac:dyDescent="0.3">
      <c r="A7" s="62"/>
      <c r="B7" s="63"/>
      <c r="C7" s="15" t="s">
        <v>19</v>
      </c>
      <c r="D7" s="1">
        <v>300</v>
      </c>
      <c r="E7" s="1">
        <v>3</v>
      </c>
      <c r="F7" s="1">
        <v>3</v>
      </c>
      <c r="G7" s="1" t="s">
        <v>15</v>
      </c>
      <c r="H7" s="1">
        <v>2007</v>
      </c>
      <c r="I7" s="1" t="s">
        <v>16</v>
      </c>
      <c r="J7" s="55"/>
      <c r="K7" s="26"/>
      <c r="L7" s="26"/>
      <c r="M7" s="26"/>
      <c r="N7" s="3">
        <f t="shared" si="0"/>
        <v>0</v>
      </c>
    </row>
    <row r="8" spans="1:16" ht="26.4" customHeight="1" thickBot="1" x14ac:dyDescent="0.35">
      <c r="A8" s="62"/>
      <c r="B8" s="63"/>
      <c r="C8" s="16" t="s">
        <v>20</v>
      </c>
      <c r="D8" s="4">
        <v>100</v>
      </c>
      <c r="E8" s="4">
        <v>3</v>
      </c>
      <c r="F8" s="4">
        <v>3</v>
      </c>
      <c r="G8" s="4" t="s">
        <v>15</v>
      </c>
      <c r="H8" s="4">
        <v>2007</v>
      </c>
      <c r="I8" s="4" t="s">
        <v>16</v>
      </c>
      <c r="J8" s="56"/>
      <c r="K8" s="27"/>
      <c r="L8" s="27"/>
      <c r="M8" s="27"/>
      <c r="N8" s="11">
        <f t="shared" si="0"/>
        <v>0</v>
      </c>
    </row>
    <row r="9" spans="1:16" ht="24" customHeight="1" thickBot="1" x14ac:dyDescent="0.35">
      <c r="A9" s="62"/>
      <c r="B9" s="64"/>
      <c r="C9" s="40" t="s">
        <v>21</v>
      </c>
      <c r="D9" s="41"/>
      <c r="E9" s="41"/>
      <c r="F9" s="41"/>
      <c r="G9" s="41"/>
      <c r="H9" s="41"/>
      <c r="I9" s="41"/>
      <c r="J9" s="41"/>
      <c r="K9" s="41"/>
      <c r="L9" s="41"/>
      <c r="M9" s="42"/>
      <c r="N9" s="7">
        <f>SUM(N5:N8)</f>
        <v>0</v>
      </c>
    </row>
    <row r="10" spans="1:16" ht="38.4" customHeight="1" x14ac:dyDescent="0.3">
      <c r="A10" s="68" t="s">
        <v>22</v>
      </c>
      <c r="B10" s="63" t="s">
        <v>23</v>
      </c>
      <c r="C10" s="5">
        <v>312000255</v>
      </c>
      <c r="D10" s="5">
        <v>300</v>
      </c>
      <c r="E10" s="5">
        <v>3</v>
      </c>
      <c r="F10" s="5">
        <v>6</v>
      </c>
      <c r="G10" s="5" t="s">
        <v>24</v>
      </c>
      <c r="H10" s="5">
        <v>1993</v>
      </c>
      <c r="I10" s="5" t="s">
        <v>16</v>
      </c>
      <c r="J10" s="71" t="s">
        <v>17</v>
      </c>
      <c r="K10" s="26"/>
      <c r="L10" s="26"/>
      <c r="M10" s="26"/>
      <c r="N10" s="6">
        <f t="shared" si="0"/>
        <v>0</v>
      </c>
    </row>
    <row r="11" spans="1:16" ht="38.4" customHeight="1" x14ac:dyDescent="0.3">
      <c r="A11" s="68"/>
      <c r="B11" s="63"/>
      <c r="C11" s="1">
        <v>312000256</v>
      </c>
      <c r="D11" s="1">
        <v>300</v>
      </c>
      <c r="E11" s="1">
        <v>2</v>
      </c>
      <c r="F11" s="1">
        <v>3</v>
      </c>
      <c r="G11" s="1" t="s">
        <v>24</v>
      </c>
      <c r="H11" s="1">
        <v>1993</v>
      </c>
      <c r="I11" s="1" t="s">
        <v>16</v>
      </c>
      <c r="J11" s="72"/>
      <c r="K11" s="29"/>
      <c r="L11" s="29"/>
      <c r="M11" s="28"/>
      <c r="N11" s="3">
        <f t="shared" si="0"/>
        <v>0</v>
      </c>
    </row>
    <row r="12" spans="1:16" ht="38.4" customHeight="1" x14ac:dyDescent="0.3">
      <c r="A12" s="68"/>
      <c r="B12" s="63"/>
      <c r="C12" s="1">
        <v>312000257</v>
      </c>
      <c r="D12" s="1">
        <v>900</v>
      </c>
      <c r="E12" s="1">
        <v>7</v>
      </c>
      <c r="F12" s="1">
        <v>7</v>
      </c>
      <c r="G12" s="1" t="s">
        <v>24</v>
      </c>
      <c r="H12" s="1">
        <v>1993</v>
      </c>
      <c r="I12" s="1" t="s">
        <v>16</v>
      </c>
      <c r="J12" s="72"/>
      <c r="K12" s="29"/>
      <c r="L12" s="29"/>
      <c r="M12" s="28"/>
      <c r="N12" s="3">
        <f t="shared" si="0"/>
        <v>0</v>
      </c>
    </row>
    <row r="13" spans="1:16" ht="38.4" customHeight="1" x14ac:dyDescent="0.3">
      <c r="A13" s="68"/>
      <c r="B13" s="63"/>
      <c r="C13" s="1">
        <v>312000258</v>
      </c>
      <c r="D13" s="1">
        <v>900</v>
      </c>
      <c r="E13" s="1">
        <v>7</v>
      </c>
      <c r="F13" s="1">
        <v>7</v>
      </c>
      <c r="G13" s="1" t="s">
        <v>24</v>
      </c>
      <c r="H13" s="1">
        <v>1993</v>
      </c>
      <c r="I13" s="1" t="s">
        <v>16</v>
      </c>
      <c r="J13" s="72"/>
      <c r="K13" s="29"/>
      <c r="L13" s="29"/>
      <c r="M13" s="28"/>
      <c r="N13" s="3">
        <f t="shared" si="0"/>
        <v>0</v>
      </c>
    </row>
    <row r="14" spans="1:16" ht="38.4" customHeight="1" x14ac:dyDescent="0.3">
      <c r="A14" s="68"/>
      <c r="B14" s="63"/>
      <c r="C14" s="1">
        <v>312000259</v>
      </c>
      <c r="D14" s="1">
        <v>300</v>
      </c>
      <c r="E14" s="1">
        <v>3</v>
      </c>
      <c r="F14" s="1">
        <v>3</v>
      </c>
      <c r="G14" s="1" t="s">
        <v>24</v>
      </c>
      <c r="H14" s="1">
        <v>1993</v>
      </c>
      <c r="I14" s="1" t="s">
        <v>16</v>
      </c>
      <c r="J14" s="72"/>
      <c r="K14" s="26"/>
      <c r="L14" s="29"/>
      <c r="M14" s="28"/>
      <c r="N14" s="3">
        <f t="shared" si="0"/>
        <v>0</v>
      </c>
    </row>
    <row r="15" spans="1:16" ht="38.4" customHeight="1" x14ac:dyDescent="0.3">
      <c r="A15" s="68"/>
      <c r="B15" s="63"/>
      <c r="C15" s="1">
        <v>3120000367</v>
      </c>
      <c r="D15" s="1">
        <v>200</v>
      </c>
      <c r="E15" s="1">
        <v>2</v>
      </c>
      <c r="F15" s="1">
        <v>2</v>
      </c>
      <c r="G15" s="1" t="s">
        <v>25</v>
      </c>
      <c r="H15" s="1">
        <v>1993</v>
      </c>
      <c r="I15" s="1" t="s">
        <v>26</v>
      </c>
      <c r="J15" s="72"/>
      <c r="K15" s="26"/>
      <c r="L15" s="29"/>
      <c r="M15" s="28"/>
      <c r="N15" s="3">
        <f t="shared" si="0"/>
        <v>0</v>
      </c>
    </row>
    <row r="16" spans="1:16" ht="38.4" customHeight="1" thickBot="1" x14ac:dyDescent="0.35">
      <c r="A16" s="68"/>
      <c r="B16" s="63"/>
      <c r="C16" s="4">
        <v>3120000366</v>
      </c>
      <c r="D16" s="4">
        <v>200</v>
      </c>
      <c r="E16" s="4">
        <v>2</v>
      </c>
      <c r="F16" s="4">
        <v>2</v>
      </c>
      <c r="G16" s="4" t="s">
        <v>25</v>
      </c>
      <c r="H16" s="4">
        <v>1993</v>
      </c>
      <c r="I16" s="4" t="s">
        <v>26</v>
      </c>
      <c r="J16" s="73"/>
      <c r="K16" s="27"/>
      <c r="L16" s="30"/>
      <c r="M16" s="31"/>
      <c r="N16" s="11">
        <f t="shared" si="0"/>
        <v>0</v>
      </c>
    </row>
    <row r="17" spans="1:14" ht="24" customHeight="1" thickBot="1" x14ac:dyDescent="0.35">
      <c r="A17" s="68"/>
      <c r="B17" s="64"/>
      <c r="C17" s="37" t="s">
        <v>21</v>
      </c>
      <c r="D17" s="38"/>
      <c r="E17" s="38"/>
      <c r="F17" s="38"/>
      <c r="G17" s="38"/>
      <c r="H17" s="38"/>
      <c r="I17" s="38"/>
      <c r="J17" s="38"/>
      <c r="K17" s="38"/>
      <c r="L17" s="38"/>
      <c r="M17" s="39"/>
      <c r="N17" s="7">
        <f>SUM(N10:N16)</f>
        <v>0</v>
      </c>
    </row>
    <row r="18" spans="1:14" ht="27" customHeight="1" x14ac:dyDescent="0.3">
      <c r="A18" s="68"/>
      <c r="B18" s="69" t="s">
        <v>27</v>
      </c>
      <c r="C18" s="12">
        <v>3120000456</v>
      </c>
      <c r="D18" s="8">
        <v>750</v>
      </c>
      <c r="E18" s="8">
        <v>4</v>
      </c>
      <c r="F18" s="8">
        <v>4</v>
      </c>
      <c r="G18" s="8" t="s">
        <v>28</v>
      </c>
      <c r="H18" s="8">
        <v>2002</v>
      </c>
      <c r="I18" s="8" t="s">
        <v>16</v>
      </c>
      <c r="J18" s="65" t="s">
        <v>17</v>
      </c>
      <c r="K18" s="26"/>
      <c r="L18" s="26"/>
      <c r="M18" s="26"/>
      <c r="N18" s="6">
        <f t="shared" si="0"/>
        <v>0</v>
      </c>
    </row>
    <row r="19" spans="1:14" ht="27" customHeight="1" x14ac:dyDescent="0.3">
      <c r="A19" s="68"/>
      <c r="B19" s="69"/>
      <c r="C19" s="13">
        <v>3120000506</v>
      </c>
      <c r="D19" s="2">
        <v>1000</v>
      </c>
      <c r="E19" s="2">
        <v>5</v>
      </c>
      <c r="F19" s="2">
        <v>5</v>
      </c>
      <c r="G19" s="2" t="s">
        <v>29</v>
      </c>
      <c r="H19" s="2">
        <v>2006</v>
      </c>
      <c r="I19" s="2" t="s">
        <v>16</v>
      </c>
      <c r="J19" s="66"/>
      <c r="K19" s="32"/>
      <c r="L19" s="32"/>
      <c r="M19" s="28"/>
      <c r="N19" s="3">
        <f t="shared" si="0"/>
        <v>0</v>
      </c>
    </row>
    <row r="20" spans="1:14" ht="27" customHeight="1" x14ac:dyDescent="0.3">
      <c r="A20" s="68"/>
      <c r="B20" s="69"/>
      <c r="C20" s="13">
        <v>3120000507</v>
      </c>
      <c r="D20" s="2">
        <v>1000</v>
      </c>
      <c r="E20" s="2">
        <v>5</v>
      </c>
      <c r="F20" s="2">
        <v>5</v>
      </c>
      <c r="G20" s="2" t="s">
        <v>29</v>
      </c>
      <c r="H20" s="2">
        <v>2006</v>
      </c>
      <c r="I20" s="2" t="s">
        <v>16</v>
      </c>
      <c r="J20" s="66"/>
      <c r="K20" s="32"/>
      <c r="L20" s="32"/>
      <c r="M20" s="28"/>
      <c r="N20" s="3">
        <f t="shared" si="0"/>
        <v>0</v>
      </c>
    </row>
    <row r="21" spans="1:14" ht="34.799999999999997" customHeight="1" x14ac:dyDescent="0.3">
      <c r="A21" s="68"/>
      <c r="B21" s="69"/>
      <c r="C21" s="13">
        <v>3120000423</v>
      </c>
      <c r="D21" s="2">
        <v>250</v>
      </c>
      <c r="E21" s="2">
        <v>2</v>
      </c>
      <c r="F21" s="2">
        <v>2</v>
      </c>
      <c r="G21" s="2" t="s">
        <v>30</v>
      </c>
      <c r="H21" s="2">
        <v>1992</v>
      </c>
      <c r="I21" s="2" t="s">
        <v>26</v>
      </c>
      <c r="J21" s="66"/>
      <c r="K21" s="32"/>
      <c r="L21" s="32"/>
      <c r="M21" s="28"/>
      <c r="N21" s="3">
        <f t="shared" si="0"/>
        <v>0</v>
      </c>
    </row>
    <row r="22" spans="1:14" ht="34.799999999999997" customHeight="1" x14ac:dyDescent="0.3">
      <c r="A22" s="68"/>
      <c r="B22" s="69"/>
      <c r="C22" s="13">
        <v>3120000424</v>
      </c>
      <c r="D22" s="2">
        <v>250</v>
      </c>
      <c r="E22" s="2">
        <v>2</v>
      </c>
      <c r="F22" s="2">
        <v>2</v>
      </c>
      <c r="G22" s="2" t="s">
        <v>30</v>
      </c>
      <c r="H22" s="2">
        <v>1992</v>
      </c>
      <c r="I22" s="2" t="s">
        <v>26</v>
      </c>
      <c r="J22" s="66"/>
      <c r="K22" s="32"/>
      <c r="L22" s="32"/>
      <c r="M22" s="28"/>
      <c r="N22" s="3">
        <f t="shared" si="0"/>
        <v>0</v>
      </c>
    </row>
    <row r="23" spans="1:14" ht="34.799999999999997" customHeight="1" thickBot="1" x14ac:dyDescent="0.35">
      <c r="A23" s="68"/>
      <c r="B23" s="69"/>
      <c r="C23" s="14">
        <v>3120000219</v>
      </c>
      <c r="D23" s="9">
        <v>1000</v>
      </c>
      <c r="E23" s="9">
        <v>5</v>
      </c>
      <c r="F23" s="9">
        <v>5</v>
      </c>
      <c r="G23" s="9" t="s">
        <v>31</v>
      </c>
      <c r="H23" s="9">
        <v>1992</v>
      </c>
      <c r="I23" s="9" t="s">
        <v>16</v>
      </c>
      <c r="J23" s="67"/>
      <c r="K23" s="33"/>
      <c r="L23" s="33"/>
      <c r="M23" s="31"/>
      <c r="N23" s="11">
        <f t="shared" si="0"/>
        <v>0</v>
      </c>
    </row>
    <row r="24" spans="1:14" ht="24.75" customHeight="1" thickBot="1" x14ac:dyDescent="0.35">
      <c r="A24" s="68"/>
      <c r="B24" s="70"/>
      <c r="C24" s="37" t="s">
        <v>21</v>
      </c>
      <c r="D24" s="38"/>
      <c r="E24" s="38"/>
      <c r="F24" s="38"/>
      <c r="G24" s="38"/>
      <c r="H24" s="38"/>
      <c r="I24" s="38"/>
      <c r="J24" s="38"/>
      <c r="K24" s="38"/>
      <c r="L24" s="38"/>
      <c r="M24" s="39"/>
      <c r="N24" s="7">
        <f>SUM(N18:N23)</f>
        <v>0</v>
      </c>
    </row>
    <row r="25" spans="1:14" ht="25.8" customHeight="1" x14ac:dyDescent="0.3">
      <c r="A25" s="60" t="s">
        <v>32</v>
      </c>
      <c r="B25" s="58" t="s">
        <v>33</v>
      </c>
      <c r="C25" s="5">
        <v>3126001055</v>
      </c>
      <c r="D25" s="5">
        <v>300</v>
      </c>
      <c r="E25" s="5">
        <v>4</v>
      </c>
      <c r="F25" s="5">
        <v>4</v>
      </c>
      <c r="G25" s="5" t="s">
        <v>34</v>
      </c>
      <c r="H25" s="5">
        <v>2003</v>
      </c>
      <c r="I25" s="5" t="s">
        <v>35</v>
      </c>
      <c r="J25" s="57" t="s">
        <v>17</v>
      </c>
      <c r="K25" s="26"/>
      <c r="L25" s="26"/>
      <c r="M25" s="26"/>
      <c r="N25" s="6">
        <f t="shared" si="0"/>
        <v>0</v>
      </c>
    </row>
    <row r="26" spans="1:14" ht="25.8" customHeight="1" thickBot="1" x14ac:dyDescent="0.35">
      <c r="A26" s="60"/>
      <c r="B26" s="58"/>
      <c r="C26" s="4">
        <v>3126001056</v>
      </c>
      <c r="D26" s="4">
        <v>630</v>
      </c>
      <c r="E26" s="4">
        <v>4</v>
      </c>
      <c r="F26" s="4">
        <v>4</v>
      </c>
      <c r="G26" s="4" t="s">
        <v>34</v>
      </c>
      <c r="H26" s="4">
        <v>2003</v>
      </c>
      <c r="I26" s="4" t="s">
        <v>35</v>
      </c>
      <c r="J26" s="56"/>
      <c r="K26" s="27"/>
      <c r="L26" s="27"/>
      <c r="M26" s="27"/>
      <c r="N26" s="3">
        <f t="shared" si="0"/>
        <v>0</v>
      </c>
    </row>
    <row r="27" spans="1:14" ht="25.8" customHeight="1" thickBot="1" x14ac:dyDescent="0.35">
      <c r="A27" s="61"/>
      <c r="B27" s="59"/>
      <c r="C27" s="43" t="s">
        <v>21</v>
      </c>
      <c r="D27" s="44"/>
      <c r="E27" s="44"/>
      <c r="F27" s="44"/>
      <c r="G27" s="44"/>
      <c r="H27" s="44"/>
      <c r="I27" s="44"/>
      <c r="J27" s="44"/>
      <c r="K27" s="44"/>
      <c r="L27" s="44"/>
      <c r="M27" s="45"/>
      <c r="N27" s="10">
        <f>SUM(N25:N26)</f>
        <v>0</v>
      </c>
    </row>
    <row r="28" spans="1:14" ht="37.5" customHeight="1" thickBot="1" x14ac:dyDescent="0.35">
      <c r="A28" s="34" t="s">
        <v>36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6"/>
      <c r="N28" s="25">
        <f>N24+N17+N9+N27</f>
        <v>0</v>
      </c>
    </row>
    <row r="30" spans="1:14" ht="73.2" customHeight="1" x14ac:dyDescent="0.3">
      <c r="I30" s="46" t="s">
        <v>37</v>
      </c>
      <c r="J30" s="46"/>
      <c r="K30" s="46"/>
      <c r="L30" s="46"/>
      <c r="M30" s="46"/>
    </row>
    <row r="31" spans="1:14" x14ac:dyDescent="0.3">
      <c r="I31" s="17"/>
      <c r="J31" s="17"/>
      <c r="K31" s="17"/>
      <c r="L31" s="17"/>
    </row>
    <row r="32" spans="1:14" x14ac:dyDescent="0.3">
      <c r="I32" s="17"/>
      <c r="J32" s="17"/>
      <c r="K32" s="17"/>
      <c r="L32" s="17"/>
    </row>
    <row r="33" spans="9:12" x14ac:dyDescent="0.3">
      <c r="I33" s="17"/>
      <c r="J33" s="17"/>
      <c r="K33" s="17"/>
      <c r="L33" s="17"/>
    </row>
  </sheetData>
  <sheetProtection algorithmName="SHA-512" hashValue="AaNbwOCDCtwdw1HIIiR4QA6BTNZV0nJWcDKDMF7iIi3ryu6PzRvEGD+vrg6FKJGaMcvXUDpSqePNQO4TxmPM/A==" saltValue="+XMX+VXdf5zTOdWOAz191Q==" spinCount="100000" sheet="1" objects="1" scenarios="1"/>
  <mergeCells count="20">
    <mergeCell ref="I30:M30"/>
    <mergeCell ref="A1:N1"/>
    <mergeCell ref="A2:N2"/>
    <mergeCell ref="A3:N3"/>
    <mergeCell ref="J5:J8"/>
    <mergeCell ref="J25:J26"/>
    <mergeCell ref="B25:B27"/>
    <mergeCell ref="A25:A27"/>
    <mergeCell ref="A5:A9"/>
    <mergeCell ref="B5:B9"/>
    <mergeCell ref="J18:J23"/>
    <mergeCell ref="B10:B17"/>
    <mergeCell ref="A10:A24"/>
    <mergeCell ref="B18:B24"/>
    <mergeCell ref="J10:J16"/>
    <mergeCell ref="A28:M28"/>
    <mergeCell ref="C24:M24"/>
    <mergeCell ref="C17:M17"/>
    <mergeCell ref="C9:M9"/>
    <mergeCell ref="C27:M27"/>
  </mergeCells>
  <pageMargins left="0.7" right="0.7" top="0.75" bottom="0.75" header="0.3" footer="0.3"/>
  <pageSetup paperSize="9" scale="77" fitToHeight="0" orientation="landscape" r:id="rId1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Natalia</cp:lastModifiedBy>
  <cp:lastPrinted>2023-09-14T06:44:44Z</cp:lastPrinted>
  <dcterms:created xsi:type="dcterms:W3CDTF">2023-09-11T09:48:09Z</dcterms:created>
  <dcterms:modified xsi:type="dcterms:W3CDTF">2023-09-14T06:44:45Z</dcterms:modified>
</cp:coreProperties>
</file>