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ALKOHOLE 2022\WYSYŁKA 2022\28.10.2022\mail\"/>
    </mc:Choice>
  </mc:AlternateContent>
  <xr:revisionPtr revIDLastSave="0" documentId="13_ncr:1_{F0DA693D-86BC-4AB1-BB30-3BF42CDFEFAF}" xr6:coauthVersionLast="47" xr6:coauthVersionMax="47" xr10:uidLastSave="{00000000-0000-0000-0000-000000000000}"/>
  <bookViews>
    <workbookView xWindow="-108" yWindow="-108" windowWidth="23256" windowHeight="12576" activeTab="1" xr2:uid="{9ABB05D3-0C06-48EE-8B5B-C0ED268CA632}"/>
  </bookViews>
  <sheets>
    <sheet name="alkohole mocne" sheetId="2" r:id="rId1"/>
    <sheet name="win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4" i="4" l="1"/>
  <c r="L45" i="4"/>
  <c r="L44" i="4"/>
  <c r="J45" i="4"/>
  <c r="N45" i="4" s="1"/>
  <c r="J44" i="4"/>
  <c r="J20" i="4"/>
  <c r="N20" i="4" s="1"/>
  <c r="J21" i="4"/>
  <c r="N21" i="4"/>
  <c r="J22" i="4"/>
  <c r="N22" i="4"/>
  <c r="J23" i="4"/>
  <c r="N23" i="4" s="1"/>
  <c r="J24" i="4"/>
  <c r="N24" i="4"/>
  <c r="J25" i="4"/>
  <c r="N25" i="4"/>
  <c r="J26" i="4"/>
  <c r="N26" i="4"/>
  <c r="J27" i="4"/>
  <c r="N27" i="4" s="1"/>
  <c r="J28" i="4"/>
  <c r="N28" i="4"/>
  <c r="J29" i="4"/>
  <c r="N29" i="4"/>
  <c r="J30" i="4"/>
  <c r="N30" i="4"/>
  <c r="J31" i="4"/>
  <c r="N31" i="4" s="1"/>
  <c r="J32" i="4"/>
  <c r="N32" i="4"/>
  <c r="J33" i="4"/>
  <c r="N33" i="4"/>
  <c r="J34" i="4"/>
  <c r="N34" i="4"/>
  <c r="J35" i="4"/>
  <c r="N35" i="4" s="1"/>
  <c r="J36" i="4"/>
  <c r="N36" i="4"/>
  <c r="J37" i="4"/>
  <c r="N37" i="4"/>
  <c r="J38" i="4"/>
  <c r="N38" i="4"/>
  <c r="J39" i="4"/>
  <c r="N39" i="4" s="1"/>
  <c r="J40" i="4"/>
  <c r="N40" i="4"/>
  <c r="J19" i="4"/>
  <c r="N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19" i="4"/>
  <c r="F21" i="2"/>
  <c r="H20" i="2"/>
  <c r="H21" i="2"/>
  <c r="H22" i="2"/>
  <c r="H23" i="2"/>
  <c r="H24" i="2"/>
  <c r="H25" i="2"/>
  <c r="H26" i="2"/>
  <c r="H27" i="2"/>
  <c r="H28" i="2"/>
  <c r="H29" i="2"/>
  <c r="H30" i="2"/>
  <c r="H31" i="2"/>
  <c r="H19" i="2"/>
  <c r="H32" i="2"/>
  <c r="F20" i="2"/>
  <c r="F22" i="2"/>
  <c r="F23" i="2"/>
  <c r="F24" i="2"/>
  <c r="F25" i="2"/>
  <c r="F26" i="2"/>
  <c r="F27" i="2"/>
  <c r="F28" i="2"/>
  <c r="F29" i="2"/>
  <c r="F30" i="2"/>
  <c r="F31" i="2"/>
  <c r="F19" i="2"/>
  <c r="F32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79" i="2"/>
  <c r="H75" i="2"/>
  <c r="H76" i="2"/>
  <c r="H74" i="2"/>
  <c r="H69" i="2"/>
  <c r="H70" i="2"/>
  <c r="H71" i="2"/>
  <c r="H68" i="2"/>
  <c r="H65" i="2"/>
  <c r="H64" i="2"/>
  <c r="H63" i="2"/>
  <c r="H58" i="2"/>
  <c r="H59" i="2"/>
  <c r="H60" i="2"/>
  <c r="H57" i="2"/>
  <c r="H49" i="2"/>
  <c r="H50" i="2"/>
  <c r="H51" i="2"/>
  <c r="H52" i="2"/>
  <c r="H53" i="2"/>
  <c r="H54" i="2"/>
  <c r="H48" i="2"/>
  <c r="H45" i="2"/>
  <c r="H46" i="2"/>
  <c r="H39" i="2"/>
  <c r="H40" i="2"/>
  <c r="H41" i="2"/>
  <c r="H42" i="2"/>
  <c r="H38" i="2"/>
  <c r="H35" i="2"/>
  <c r="H34" i="2"/>
  <c r="F104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79" i="2"/>
  <c r="F75" i="2"/>
  <c r="F76" i="2"/>
  <c r="F74" i="2"/>
  <c r="F69" i="2"/>
  <c r="F70" i="2"/>
  <c r="F71" i="2"/>
  <c r="F68" i="2"/>
  <c r="F64" i="2"/>
  <c r="F65" i="2"/>
  <c r="F63" i="2"/>
  <c r="F58" i="2"/>
  <c r="F59" i="2"/>
  <c r="F60" i="2"/>
  <c r="F57" i="2"/>
  <c r="F49" i="2"/>
  <c r="F50" i="2"/>
  <c r="F51" i="2"/>
  <c r="F52" i="2"/>
  <c r="F53" i="2"/>
  <c r="F54" i="2"/>
  <c r="F48" i="2"/>
  <c r="F45" i="2"/>
  <c r="F46" i="2"/>
  <c r="F39" i="2"/>
  <c r="F40" i="2"/>
  <c r="F41" i="2"/>
  <c r="F42" i="2"/>
  <c r="F38" i="2"/>
  <c r="F35" i="2"/>
  <c r="F34" i="2"/>
  <c r="F77" i="2"/>
  <c r="H66" i="2"/>
  <c r="F55" i="2"/>
  <c r="H43" i="2"/>
  <c r="H61" i="2"/>
  <c r="H77" i="2"/>
  <c r="H55" i="2"/>
  <c r="H72" i="2"/>
  <c r="F66" i="2"/>
  <c r="H105" i="2"/>
  <c r="F105" i="2"/>
  <c r="F61" i="2"/>
  <c r="F43" i="2"/>
  <c r="H36" i="2"/>
  <c r="F72" i="2"/>
  <c r="F36" i="2"/>
  <c r="H106" i="2"/>
  <c r="F106" i="2"/>
</calcChain>
</file>

<file path=xl/sharedStrings.xml><?xml version="1.0" encoding="utf-8"?>
<sst xmlns="http://schemas.openxmlformats.org/spreadsheetml/2006/main" count="380" uniqueCount="212">
  <si>
    <t>UWAGA, PROSZĘ WYPEŁNIĆ TYLKO BIAŁE POLA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</si>
  <si>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lub JPG ze stemplem i podpisem osoby upoważnionej, jako dowód przystąpienia do zapytania ofertowego.</t>
    </r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</si>
  <si>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</si>
  <si>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</si>
  <si>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</si>
  <si>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</si>
  <si>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</si>
  <si>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</si>
  <si>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</si>
  <si>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</si>
  <si>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</si>
  <si>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</si>
  <si>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Ważność oferty 
(minimum 90 dni od daty otwarcia ofert przez Komisję Zakupową)</t>
  </si>
  <si>
    <t>lp.</t>
  </si>
  <si>
    <t>Nazwa</t>
  </si>
  <si>
    <t>APEROL 11% 0,7L</t>
  </si>
  <si>
    <t>ARDBEG 10YO 46% 0,70L</t>
  </si>
  <si>
    <t>BACARDI CARTA BLANCA 37,5% 0,7L</t>
  </si>
  <si>
    <t>BALLANTINES 0,7L goly</t>
  </si>
  <si>
    <t>BALLANTINE'S FINEST 40% 0,70L</t>
  </si>
  <si>
    <t>BEEFEATER 40% 0,70L</t>
  </si>
  <si>
    <t>BOMBAY SAPPHIRE 40% 0,70L</t>
  </si>
  <si>
    <t>BOTANIC 24 HERBS 40% 0,7L</t>
  </si>
  <si>
    <t>CAMPARI BITTER 0,7L 25%</t>
  </si>
  <si>
    <t>CHIVAS REGAL 12 YO 0,7 goly</t>
  </si>
  <si>
    <t>COINTREAU 0,7L 40%</t>
  </si>
  <si>
    <t>GLEN SCOTIA 15 YO 0,05 46% MINI</t>
  </si>
  <si>
    <t>GLENFIDDICH 12 YO 0.7L tuba</t>
  </si>
  <si>
    <t>GLENFIDDICH 12 yo MINI 0.05L</t>
  </si>
  <si>
    <t>GLENFIDDICH 18 YO 0,7  TUBA</t>
  </si>
  <si>
    <t>GLENFIDDICH 21YO 40% 0,70L</t>
  </si>
  <si>
    <t>GLENLIVET 18YO 40% 0,70L</t>
  </si>
  <si>
    <t>GLENMORANGIE 18 YO 0,7</t>
  </si>
  <si>
    <t>GORDONS 37,5% 0,70L</t>
  </si>
  <si>
    <t>HAVANA CLUB 3 ANOS 0,7</t>
  </si>
  <si>
    <t>HAVANA CLUB 7 ANOS 0,7L</t>
  </si>
  <si>
    <t>HENDRICK'S GIN  41,4% 0,7</t>
  </si>
  <si>
    <t>HENNESSY PARADIS 40% 0,7L KRT</t>
  </si>
  <si>
    <t>HENNESSY X.O kartonik 0.7L</t>
  </si>
  <si>
    <t>HERRADURA ANEJO 40% 0,70L</t>
  </si>
  <si>
    <t>JACK DANIELS 0,7L</t>
  </si>
  <si>
    <t>JACK DANIEL'S GE. JACK 0,70L KAR</t>
  </si>
  <si>
    <t>JACK DANIEL'S SINGLE BAR.0,7L KAR</t>
  </si>
  <si>
    <t>JAGERMEISTER 0,7L 35%</t>
  </si>
  <si>
    <t>JAMESON 0,7L GOŁY</t>
  </si>
  <si>
    <t>JIM BEAM WHITE 40% 0,70L</t>
  </si>
  <si>
    <t>JOHNNIE WALKER BLACK LABEL 0,7L</t>
  </si>
  <si>
    <t>LAGAVULIN 16YO KARTONIK 0.7L</t>
  </si>
  <si>
    <t>MACALLAN 12YO DB CASK 40% 0,7L</t>
  </si>
  <si>
    <t>MAKER'S MARK 45% 0,70L</t>
  </si>
  <si>
    <t>MARTELL VSOP 40% 0,70L</t>
  </si>
  <si>
    <t>MARTELL X.O. 40% 0,70L KART</t>
  </si>
  <si>
    <t>MONKEY 47 DRY 47% 0,50L</t>
  </si>
  <si>
    <t>NIKKA TAKETSURU PURE MALT 0,7 43% KARTONIK</t>
  </si>
  <si>
    <t>OBAN 14 YO TUBA 0,7</t>
  </si>
  <si>
    <t>OLMECA BLANCO (SILVER) 0,7</t>
  </si>
  <si>
    <t>ROYAL SALUTE 21'YO 0,7</t>
  </si>
  <si>
    <t>SEAGRAMS GIN 0,7L</t>
  </si>
  <si>
    <t>TALISKER 10'YO  0,7L  kartonik</t>
  </si>
  <si>
    <t>TANQUERAY NO TEN 0,7L</t>
  </si>
  <si>
    <t>THE BALVENIE 12 YO 0,7L DOUBLE WOOD tuba</t>
  </si>
  <si>
    <t>THE GLENLIVET 12 YO 0,7L</t>
  </si>
  <si>
    <t>WOODFORD RESERVE 0,7  kartonik</t>
  </si>
  <si>
    <t>ZACAPA CENTENARIO 23YO 40% 0,70L</t>
  </si>
  <si>
    <t>cena sztuka netto w pln przy umowie na 24 mce</t>
  </si>
  <si>
    <t>wartośc total na 24 mce</t>
  </si>
  <si>
    <t>uwagi</t>
  </si>
  <si>
    <t xml:space="preserve">Odpowiadając na zapytanie ofertowe dotyczące podpisania umowy na zakup i dostawę alkoholi mocnych dla obiektów 
 zarządzanych przez Polski Holding Hotelowy Sp. z o.o. oraz należących do Grupy Kapitałowej PHH  </t>
  </si>
  <si>
    <t xml:space="preserve">Zapytanie ofertowe
dotyczące podpisania umowy na zakup i dostawę alkoholi mocnych oraz win dla obiektów 
 zarządzanych przez Polski Holding Hotelowy Sp. z o.o. oraz należących do Grupy Kapitałowej PHH </t>
  </si>
  <si>
    <t>cena sztuka netto w pln przy umowie na 36 mcy</t>
  </si>
  <si>
    <t>wartośc total na 36 mcy</t>
  </si>
  <si>
    <t>suma</t>
  </si>
  <si>
    <t>APERITIF</t>
  </si>
  <si>
    <t>BOURBON</t>
  </si>
  <si>
    <t>CALVADOS</t>
  </si>
  <si>
    <t>GIN</t>
  </si>
  <si>
    <t>KONIAK</t>
  </si>
  <si>
    <t>LIKIER</t>
  </si>
  <si>
    <t>RUM</t>
  </si>
  <si>
    <t>TEQUILA</t>
  </si>
  <si>
    <t>WHISKY</t>
  </si>
  <si>
    <t xml:space="preserve">WENNEKER TRIPLE SEC 0,7  40% </t>
  </si>
  <si>
    <t>CALVADOS VSOP LOUIS DE LAURISTON 0,7L</t>
  </si>
  <si>
    <t>GLENLIVET 15YO 40% 0,70L</t>
  </si>
  <si>
    <t>TOTAL</t>
  </si>
  <si>
    <t xml:space="preserve">INFORMACJE DODATKOWE </t>
  </si>
  <si>
    <t>Termin płatności (30 dni) (TAK/NIE)</t>
  </si>
  <si>
    <t>Sklep online  (TAK/NIE)</t>
  </si>
  <si>
    <t>Akceptacja draftu umowy (TAK/NIE) 
jeśli NIE prosimy o podanie uwag - w osobnym pliku</t>
  </si>
  <si>
    <t>Gwarancja na ceny z cennika - 24 mce (TAK/NIE)</t>
  </si>
  <si>
    <t>Dostawa na terenie całego kraju 7 dni w tygodniu (TAK/NIE)</t>
  </si>
  <si>
    <t>Termin dostawy 
(do określenia w dniach roboczych)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</si>
  <si>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</si>
  <si>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</si>
  <si>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>Rabat na produkty spoza cennika (w %)</t>
  </si>
  <si>
    <t>Inne</t>
  </si>
  <si>
    <t xml:space="preserve">Odpowiadając na zapytanie ofertowe dotyczące podpisania umowy na zakup i dostawę alkoholi mocnych oraz win dla obiektów 
 zarządzanych przez Polski Holding Hotelowy Sp. z o.o. oraz należących do Grupy Kapitałowej PHH  </t>
  </si>
  <si>
    <t>WINA BIAŁE</t>
  </si>
  <si>
    <t>SUMA</t>
  </si>
  <si>
    <t>WINA CZERWONE</t>
  </si>
  <si>
    <t>WINA MUSUJĄCE</t>
  </si>
  <si>
    <t>Termin dostawy zamówienia
(do określenia w dniach roboczych)</t>
  </si>
  <si>
    <t>Minimum logistyczne DO JEDNORAZOWEGO ZAMÓWIENIA PRZEZ JEDEN OBIEKT - TAK/NIE 
(jeśli tak prosimy o wskazanie wysokości w pln minimum logistycznego)</t>
  </si>
  <si>
    <t>Załącznik nr.1a  Formularz cenowy - ALKOHOLE MOCNE</t>
  </si>
  <si>
    <t>Załącznik nr.1 B  Formularz cenowy - WINA</t>
  </si>
  <si>
    <t>BLANTON'S ORIGINAL SINGLE BARREL 0,7 46,5%</t>
  </si>
  <si>
    <t>JIM BEAM 0,7L bez opakowania</t>
  </si>
  <si>
    <t>SIERRA SILVER TEQUILA 0,7 38%  bez kartonika</t>
  </si>
  <si>
    <t>BELVEDERE 0,7L</t>
  </si>
  <si>
    <t>CHOPIN BLACK POTATO 0,7L</t>
  </si>
  <si>
    <t>CHOPIN ORGANIC 0,7L</t>
  </si>
  <si>
    <t>FINLANDIA 0,7L</t>
  </si>
  <si>
    <t>OSTOYA 0,7</t>
  </si>
  <si>
    <t>WYBOROWA 0,5L</t>
  </si>
  <si>
    <t>WYBOROWA 0,7L</t>
  </si>
  <si>
    <t>WYBOROWA EXQUISITE 0,7L</t>
  </si>
  <si>
    <t>WYBOROWA MINI 0,05L</t>
  </si>
  <si>
    <t>ŻUBRÓWKA BISON GRASS 37,5% 0,7L</t>
  </si>
  <si>
    <t>ŻUBRÓWKA ZIELONA BISON GRASS 0,7L</t>
  </si>
  <si>
    <t>WÓDKA</t>
  </si>
  <si>
    <t xml:space="preserve">CHOPIN POTATO 40% 0,70L </t>
  </si>
  <si>
    <t xml:space="preserve">CHOPIN WHEAT 0,7L  </t>
  </si>
  <si>
    <t>Część I - wina do tzw. karty win</t>
  </si>
  <si>
    <t>Lp.</t>
  </si>
  <si>
    <t>rodzaj wina</t>
  </si>
  <si>
    <t>kraj pochodzenia</t>
  </si>
  <si>
    <t>smak</t>
  </si>
  <si>
    <t>kolor</t>
  </si>
  <si>
    <t>typ opakowania</t>
  </si>
  <si>
    <t>pojemność</t>
  </si>
  <si>
    <t>1.</t>
  </si>
  <si>
    <t>Włochy</t>
  </si>
  <si>
    <t>wytrawne</t>
  </si>
  <si>
    <t>białe</t>
  </si>
  <si>
    <t>szkło</t>
  </si>
  <si>
    <t>0,75 L</t>
  </si>
  <si>
    <t>2.</t>
  </si>
  <si>
    <t>3.</t>
  </si>
  <si>
    <t>czerwone</t>
  </si>
  <si>
    <t>Hiszpania</t>
  </si>
  <si>
    <t xml:space="preserve">WINA PÓŁSŁODKE  BIAŁE I CZERWONE                     </t>
  </si>
  <si>
    <t>półsłodkie</t>
  </si>
  <si>
    <t xml:space="preserve">WINA PÓŁWYTRAWNE  BIAŁE I CZERWONE                     </t>
  </si>
  <si>
    <t xml:space="preserve"> półwytrawne</t>
  </si>
  <si>
    <t>wartość łączna netto</t>
  </si>
  <si>
    <t>Część II - wina typu house</t>
  </si>
  <si>
    <t>WINA BIAŁE                             TYPU: HOUSE</t>
  </si>
  <si>
    <t>WINA CZERWONE                              TYPU: HOUSE</t>
  </si>
  <si>
    <t xml:space="preserve">0,75 L              </t>
  </si>
  <si>
    <t>szacowana ilość sztuk na 24 mce*</t>
  </si>
  <si>
    <t>szacowana ilość sztuk  na 36 mcy*</t>
  </si>
  <si>
    <t>* UWAGA: Szacunkowe ilości asortymentu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Dostawy realizowane będą przez cały okres trwania Umowy, zgodnie z bieżącymi potrzebami Zamawiającego.</t>
  </si>
  <si>
    <t>Inne warunki handlowe w ramach umowy - PROSZĘ WPISAĆ</t>
  </si>
  <si>
    <t>półwytrawne</t>
  </si>
  <si>
    <t>Francja</t>
  </si>
  <si>
    <t>15-150</t>
  </si>
  <si>
    <t xml:space="preserve">Hiszpania </t>
  </si>
  <si>
    <t>25-270</t>
  </si>
  <si>
    <t>Izrael</t>
  </si>
  <si>
    <t>55-90</t>
  </si>
  <si>
    <t>Nowa Zelandia</t>
  </si>
  <si>
    <t>80-180</t>
  </si>
  <si>
    <t>Polska</t>
  </si>
  <si>
    <t>45-80</t>
  </si>
  <si>
    <t>Usa</t>
  </si>
  <si>
    <t>pólwytrawne</t>
  </si>
  <si>
    <t>11-12</t>
  </si>
  <si>
    <t>40-70</t>
  </si>
  <si>
    <t>Argentyna</t>
  </si>
  <si>
    <t>45-100</t>
  </si>
  <si>
    <t>11-170</t>
  </si>
  <si>
    <t>35-160</t>
  </si>
  <si>
    <t xml:space="preserve">Polska </t>
  </si>
  <si>
    <t>40-60</t>
  </si>
  <si>
    <t>USA</t>
  </si>
  <si>
    <t>60-90</t>
  </si>
  <si>
    <t>30-300</t>
  </si>
  <si>
    <t>PROSECCO</t>
  </si>
  <si>
    <t>0,2 L</t>
  </si>
  <si>
    <t>45-50</t>
  </si>
  <si>
    <t>25</t>
  </si>
  <si>
    <t>SZAMPAN</t>
  </si>
  <si>
    <t>180-1900</t>
  </si>
  <si>
    <t>50-100</t>
  </si>
  <si>
    <t>50-120</t>
  </si>
  <si>
    <t>15-30</t>
  </si>
  <si>
    <t>50-150</t>
  </si>
  <si>
    <t>50-160</t>
  </si>
  <si>
    <t>30-90</t>
  </si>
  <si>
    <t>Sprzęt do przechowywania win + akcesoria (TAK/NIE)</t>
  </si>
  <si>
    <t>Dostawa – od momentu zamówienia (24H / 48 H)</t>
  </si>
  <si>
    <t>Szkolenia – szkolenia produktowe, szkolenia sommelierskie dla pracowników (BRAK/ORGANIZOWANE PRZEZ OFERENTA)</t>
  </si>
  <si>
    <t>Inne (BRAK/ZAPROPONOWANO)</t>
  </si>
  <si>
    <t>Szacunkowa ilość w okresie           24 miesięcy              (szt.)*</t>
  </si>
  <si>
    <t xml:space="preserve">25 - 29 </t>
  </si>
  <si>
    <t>Cena jednostkowa netto  w preferowanym  przedziale cenowym 
(w PLN netto)</t>
  </si>
  <si>
    <t>Szacunkowa ilość w okresie           36 miesięcy              (szt.)*</t>
  </si>
  <si>
    <t>Cena jednostkowa netto przy umowie na 24 mce
(w PLN netto)</t>
  </si>
  <si>
    <t>Wartość  total netto przy umowie na 24 mce 
(w PLN netto)</t>
  </si>
  <si>
    <t>Cena jednostkowa netto przy umowie na 36 mcy
(w PLN netto)</t>
  </si>
  <si>
    <t>Wartość  total netto przy umowie na 36 mcy 
(w PLN netto)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</si>
  <si>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  <scheme val="minor"/>
      </rPr>
      <t>Wypełniony dokument prosimy przesłać jako:
- dokument Excel do celów analizy oraz dokument PDF lub JPG ze stemplem i podpisem osoby upoważnionej, jako dowód przystąpienia do zapytania ofertowego.</t>
    </r>
  </si>
  <si>
    <t>Minimalne zamówienie ILOŚCIOWE (TAK/NIE)</t>
  </si>
  <si>
    <t>Sprzęt do przechowywania/ akcesoria W RAMACH UMOWY  (TAK/NIE)</t>
  </si>
  <si>
    <t>Minimum logistyczne - TAK/NIE 
(jeśli tak prosimy o wskazanie minimum logistycznego W PLN DO JEDNORAZOWEGO ZAMÓWIENIA)</t>
  </si>
  <si>
    <t>Minimalne zamówienie ilościowe (TAK/NIE)</t>
  </si>
  <si>
    <t>nazwa proponowanego wina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</si>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</sst>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0" fillId="5" borderId="1" xfId="0" applyFill="1" applyBorder="1" applyAlignment="1">
      <alignment horizontal="left"/>
    </xf>
    <xf numFmtId="1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5" borderId="1" xfId="0" applyFill="1" applyBorder="1"/>
    <xf numFmtId="0" fontId="0" fillId="3" borderId="1" xfId="0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/>
    </xf>
    <xf numFmtId="8" fontId="0" fillId="5" borderId="1" xfId="0" applyNumberFormat="1" applyFill="1" applyBorder="1" applyAlignment="1">
      <alignment horizontal="center"/>
    </xf>
    <xf numFmtId="0" fontId="0" fillId="5" borderId="0" xfId="0" applyFill="1"/>
    <xf numFmtId="0" fontId="7" fillId="5" borderId="0" xfId="0" applyFont="1" applyFill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8" fontId="0" fillId="3" borderId="1" xfId="0" applyNumberFormat="1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8" fontId="1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8" fontId="0" fillId="5" borderId="1" xfId="0" applyNumberFormat="1" applyFill="1" applyBorder="1" applyAlignment="1">
      <alignment horizontal="center" vertical="center" wrapText="1"/>
    </xf>
    <xf numFmtId="8" fontId="0" fillId="3" borderId="1" xfId="0" applyNumberForma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/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1" xfId="0" applyFont="1" applyFill="1" applyBorder="1"/>
    <xf numFmtId="8" fontId="7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8" fontId="9" fillId="5" borderId="1" xfId="0" applyNumberFormat="1" applyFont="1" applyFill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center" vertical="top"/>
    </xf>
    <xf numFmtId="0" fontId="9" fillId="4" borderId="1" xfId="0" applyFont="1" applyFill="1" applyBorder="1" applyAlignment="1">
      <alignment vertical="center" wrapText="1"/>
    </xf>
    <xf numFmtId="8" fontId="11" fillId="5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49" fontId="0" fillId="0" borderId="0" xfId="0" applyNumberFormat="1"/>
    <xf numFmtId="0" fontId="9" fillId="0" borderId="1" xfId="0" applyFont="1" applyBorder="1" applyAlignment="1">
      <alignment horizontal="center" vertical="top"/>
    </xf>
    <xf numFmtId="0" fontId="7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 wrapText="1"/>
    </xf>
    <xf numFmtId="0" fontId="5" fillId="5" borderId="1" xfId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5" borderId="1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8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08E6-7321-4D10-98A0-D06A9965151C}">
  <dimension ref="A1:I125"/>
  <sheetViews>
    <sheetView topLeftCell="A13" zoomScale="90" zoomScaleNormal="90" workbookViewId="0">
      <selection activeCell="A111" sqref="A111:C111"/>
    </sheetView>
  </sheetViews>
  <sheetFormatPr defaultRowHeight="14.4" x14ac:dyDescent="0.3"/>
  <cols>
    <col min="1" max="1" width="4.33203125" customWidth="1"/>
    <col min="2" max="2" width="44.5546875" customWidth="1"/>
    <col min="3" max="3" width="16.44140625" customWidth="1"/>
    <col min="4" max="4" width="17.33203125" customWidth="1"/>
    <col min="5" max="5" width="14.77734375" customWidth="1"/>
    <col min="6" max="6" width="14.21875" customWidth="1"/>
    <col min="7" max="7" width="20.5546875" customWidth="1"/>
    <col min="8" max="8" width="17.5546875" customWidth="1"/>
    <col min="9" max="9" width="16" customWidth="1"/>
  </cols>
  <sheetData>
    <row r="1" spans="1:9" s="2" customFormat="1" ht="33.6" customHeight="1" x14ac:dyDescent="0.3">
      <c r="A1" s="78" t="s">
        <v>103</v>
      </c>
      <c r="B1" s="78"/>
      <c r="C1" s="78"/>
      <c r="D1" s="78"/>
      <c r="E1" s="78"/>
      <c r="F1" s="78"/>
      <c r="G1" s="78"/>
      <c r="H1" s="78"/>
      <c r="I1" s="78"/>
    </row>
    <row r="2" spans="1:9" s="2" customFormat="1" ht="24" customHeight="1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</row>
    <row r="3" spans="1:9" s="1" customFormat="1" ht="54.6" customHeight="1" x14ac:dyDescent="0.3">
      <c r="A3" s="77" t="s">
        <v>68</v>
      </c>
      <c r="B3" s="77"/>
      <c r="C3" s="77"/>
      <c r="D3" s="77"/>
      <c r="E3" s="77"/>
      <c r="F3" s="77"/>
      <c r="G3" s="77"/>
      <c r="H3" s="77"/>
      <c r="I3" s="77"/>
    </row>
    <row r="4" spans="1:9" s="2" customFormat="1" ht="54" customHeight="1" x14ac:dyDescent="0.3">
      <c r="A4" s="79" t="s">
        <v>1</v>
      </c>
      <c r="B4" s="79"/>
      <c r="C4" s="79"/>
      <c r="D4" s="79"/>
      <c r="E4" s="79"/>
      <c r="F4" s="79"/>
      <c r="G4" s="79"/>
      <c r="H4" s="79"/>
      <c r="I4" s="79"/>
    </row>
    <row r="5" spans="1:9" s="1" customFormat="1" ht="22.95" customHeight="1" x14ac:dyDescent="0.3">
      <c r="A5" s="80" t="s">
        <v>2</v>
      </c>
      <c r="B5" s="80"/>
      <c r="C5" s="80"/>
      <c r="D5" s="80"/>
      <c r="E5" s="80"/>
      <c r="F5" s="80"/>
      <c r="G5" s="80"/>
      <c r="H5" s="80"/>
      <c r="I5" s="80"/>
    </row>
    <row r="6" spans="1:9" s="1" customFormat="1" ht="18" customHeight="1" x14ac:dyDescent="0.3">
      <c r="A6" s="77" t="s">
        <v>3</v>
      </c>
      <c r="B6" s="77"/>
      <c r="C6" s="77"/>
      <c r="D6" s="77"/>
      <c r="E6" s="77"/>
      <c r="F6" s="77"/>
      <c r="G6" s="77"/>
      <c r="H6" s="77"/>
      <c r="I6" s="77"/>
    </row>
    <row r="7" spans="1:9" s="1" customFormat="1" ht="24" customHeight="1" x14ac:dyDescent="0.3">
      <c r="A7" s="68" t="s">
        <v>4</v>
      </c>
      <c r="B7" s="68"/>
      <c r="C7" s="68"/>
      <c r="D7" s="68"/>
      <c r="E7" s="68"/>
      <c r="F7" s="75"/>
      <c r="G7" s="75"/>
      <c r="H7" s="75"/>
      <c r="I7" s="75"/>
    </row>
    <row r="8" spans="1:9" s="1" customFormat="1" ht="19.8" customHeight="1" x14ac:dyDescent="0.3">
      <c r="A8" s="68" t="s">
        <v>5</v>
      </c>
      <c r="B8" s="68"/>
      <c r="C8" s="68"/>
      <c r="D8" s="68"/>
      <c r="E8" s="68"/>
      <c r="F8" s="75"/>
      <c r="G8" s="75"/>
      <c r="H8" s="75"/>
      <c r="I8" s="75"/>
    </row>
    <row r="9" spans="1:9" s="1" customFormat="1" ht="28.8" customHeight="1" x14ac:dyDescent="0.3">
      <c r="A9" s="68" t="s">
        <v>6</v>
      </c>
      <c r="B9" s="68"/>
      <c r="C9" s="68"/>
      <c r="D9" s="68"/>
      <c r="E9" s="68"/>
      <c r="F9" s="75"/>
      <c r="G9" s="75"/>
      <c r="H9" s="75"/>
      <c r="I9" s="75"/>
    </row>
    <row r="10" spans="1:9" s="1" customFormat="1" ht="37.799999999999997" customHeight="1" x14ac:dyDescent="0.3">
      <c r="A10" s="68" t="s">
        <v>7</v>
      </c>
      <c r="B10" s="68"/>
      <c r="C10" s="68"/>
      <c r="D10" s="68"/>
      <c r="E10" s="68"/>
      <c r="F10" s="75"/>
      <c r="G10" s="75"/>
      <c r="H10" s="75"/>
      <c r="I10" s="75"/>
    </row>
    <row r="11" spans="1:9" s="1" customFormat="1" ht="21" customHeight="1" x14ac:dyDescent="0.3">
      <c r="A11" s="68" t="s">
        <v>8</v>
      </c>
      <c r="B11" s="68"/>
      <c r="C11" s="68"/>
      <c r="D11" s="68"/>
      <c r="E11" s="68"/>
      <c r="F11" s="75"/>
      <c r="G11" s="75"/>
      <c r="H11" s="75"/>
      <c r="I11" s="75"/>
    </row>
    <row r="12" spans="1:9" s="1" customFormat="1" ht="25.2" customHeight="1" x14ac:dyDescent="0.3">
      <c r="A12" s="68" t="s">
        <v>9</v>
      </c>
      <c r="B12" s="68"/>
      <c r="C12" s="68"/>
      <c r="D12" s="68"/>
      <c r="E12" s="68"/>
      <c r="F12" s="75"/>
      <c r="G12" s="75"/>
      <c r="H12" s="75"/>
      <c r="I12" s="75"/>
    </row>
    <row r="13" spans="1:9" s="1" customFormat="1" ht="25.8" customHeight="1" x14ac:dyDescent="0.3">
      <c r="A13" s="68" t="s">
        <v>10</v>
      </c>
      <c r="B13" s="68"/>
      <c r="C13" s="68"/>
      <c r="D13" s="68"/>
      <c r="E13" s="68"/>
      <c r="F13" s="76"/>
      <c r="G13" s="76"/>
      <c r="H13" s="76"/>
      <c r="I13" s="76"/>
    </row>
    <row r="14" spans="1:9" s="1" customFormat="1" ht="26.4" customHeight="1" x14ac:dyDescent="0.3">
      <c r="A14" s="68" t="s">
        <v>11</v>
      </c>
      <c r="B14" s="68"/>
      <c r="C14" s="68"/>
      <c r="D14" s="68"/>
      <c r="E14" s="68"/>
      <c r="F14" s="69"/>
      <c r="G14" s="69"/>
      <c r="H14" s="69"/>
      <c r="I14" s="69"/>
    </row>
    <row r="15" spans="1:9" s="1" customFormat="1" ht="39.6" customHeight="1" x14ac:dyDescent="0.3">
      <c r="A15" s="68" t="s">
        <v>12</v>
      </c>
      <c r="B15" s="68"/>
      <c r="C15" s="68"/>
      <c r="D15" s="68"/>
      <c r="E15" s="68"/>
      <c r="F15" s="69"/>
      <c r="G15" s="69"/>
      <c r="H15" s="69"/>
      <c r="I15" s="69"/>
    </row>
    <row r="16" spans="1:9" s="2" customFormat="1" ht="49.2" customHeight="1" x14ac:dyDescent="0.3">
      <c r="A16" s="70" t="s">
        <v>67</v>
      </c>
      <c r="B16" s="70"/>
      <c r="C16" s="70"/>
      <c r="D16" s="70"/>
      <c r="E16" s="70"/>
      <c r="F16" s="70"/>
      <c r="G16" s="70"/>
      <c r="H16" s="70"/>
      <c r="I16" s="70"/>
    </row>
    <row r="17" spans="1:9" s="30" customFormat="1" ht="56.4" customHeight="1" x14ac:dyDescent="0.3">
      <c r="A17" s="27" t="s">
        <v>13</v>
      </c>
      <c r="B17" s="27" t="s">
        <v>14</v>
      </c>
      <c r="C17" s="28" t="s">
        <v>149</v>
      </c>
      <c r="D17" s="28" t="s">
        <v>150</v>
      </c>
      <c r="E17" s="29" t="s">
        <v>64</v>
      </c>
      <c r="F17" s="29" t="s">
        <v>65</v>
      </c>
      <c r="G17" s="29" t="s">
        <v>69</v>
      </c>
      <c r="H17" s="29" t="s">
        <v>70</v>
      </c>
      <c r="I17" s="29" t="s">
        <v>66</v>
      </c>
    </row>
    <row r="18" spans="1:9" ht="21.6" customHeight="1" x14ac:dyDescent="0.3">
      <c r="A18" s="65" t="s">
        <v>119</v>
      </c>
      <c r="B18" s="66"/>
      <c r="C18" s="66"/>
      <c r="D18" s="66"/>
      <c r="E18" s="66"/>
      <c r="F18" s="66"/>
      <c r="G18" s="66"/>
      <c r="H18" s="66"/>
      <c r="I18" s="67"/>
    </row>
    <row r="19" spans="1:9" s="13" customFormat="1" ht="22.05" customHeight="1" x14ac:dyDescent="0.3">
      <c r="A19" s="20">
        <v>1</v>
      </c>
      <c r="B19" s="22" t="s">
        <v>108</v>
      </c>
      <c r="C19" s="5">
        <v>25.935483870967744</v>
      </c>
      <c r="D19" s="5">
        <v>38.903225806451616</v>
      </c>
      <c r="E19" s="23">
        <v>0</v>
      </c>
      <c r="F19" s="23">
        <f>E19*C19</f>
        <v>0</v>
      </c>
      <c r="G19" s="23">
        <v>0</v>
      </c>
      <c r="H19" s="23">
        <f>G19*D19</f>
        <v>0</v>
      </c>
      <c r="I19" s="21"/>
    </row>
    <row r="20" spans="1:9" s="13" customFormat="1" ht="22.05" customHeight="1" x14ac:dyDescent="0.3">
      <c r="A20" s="20">
        <v>2</v>
      </c>
      <c r="B20" s="22" t="s">
        <v>109</v>
      </c>
      <c r="C20" s="5">
        <v>82.838709677419359</v>
      </c>
      <c r="D20" s="5">
        <v>124.25806451612904</v>
      </c>
      <c r="E20" s="23">
        <v>0</v>
      </c>
      <c r="F20" s="23">
        <f t="shared" ref="F20:F31" si="0">E20*C20</f>
        <v>0</v>
      </c>
      <c r="G20" s="23">
        <v>0</v>
      </c>
      <c r="H20" s="23">
        <f t="shared" ref="H20:H31" si="1">G20*D20</f>
        <v>0</v>
      </c>
      <c r="I20" s="21"/>
    </row>
    <row r="21" spans="1:9" s="13" customFormat="1" ht="22.05" customHeight="1" x14ac:dyDescent="0.3">
      <c r="A21" s="20">
        <v>3</v>
      </c>
      <c r="B21" s="22" t="s">
        <v>110</v>
      </c>
      <c r="C21" s="5">
        <v>13.935483870967742</v>
      </c>
      <c r="D21" s="5">
        <v>20.903225806451612</v>
      </c>
      <c r="E21" s="23">
        <v>0</v>
      </c>
      <c r="F21" s="23">
        <f>E21*C21</f>
        <v>0</v>
      </c>
      <c r="G21" s="23">
        <v>0</v>
      </c>
      <c r="H21" s="23">
        <f t="shared" si="1"/>
        <v>0</v>
      </c>
      <c r="I21" s="21"/>
    </row>
    <row r="22" spans="1:9" s="13" customFormat="1" ht="22.05" customHeight="1" x14ac:dyDescent="0.3">
      <c r="A22" s="20">
        <v>4</v>
      </c>
      <c r="B22" s="22" t="s">
        <v>120</v>
      </c>
      <c r="C22" s="5">
        <v>19.2</v>
      </c>
      <c r="D22" s="5">
        <v>28.8</v>
      </c>
      <c r="E22" s="23">
        <v>0</v>
      </c>
      <c r="F22" s="23">
        <f t="shared" si="0"/>
        <v>0</v>
      </c>
      <c r="G22" s="23">
        <v>0</v>
      </c>
      <c r="H22" s="23">
        <f t="shared" si="1"/>
        <v>0</v>
      </c>
      <c r="I22" s="21"/>
    </row>
    <row r="23" spans="1:9" s="13" customFormat="1" ht="22.05" customHeight="1" x14ac:dyDescent="0.3">
      <c r="A23" s="20">
        <v>5</v>
      </c>
      <c r="B23" s="22" t="s">
        <v>121</v>
      </c>
      <c r="C23" s="5">
        <v>28</v>
      </c>
      <c r="D23" s="5">
        <v>42</v>
      </c>
      <c r="E23" s="23">
        <v>0</v>
      </c>
      <c r="F23" s="23">
        <f t="shared" si="0"/>
        <v>0</v>
      </c>
      <c r="G23" s="23">
        <v>0</v>
      </c>
      <c r="H23" s="23">
        <f t="shared" si="1"/>
        <v>0</v>
      </c>
      <c r="I23" s="21"/>
    </row>
    <row r="24" spans="1:9" s="13" customFormat="1" ht="22.05" customHeight="1" x14ac:dyDescent="0.3">
      <c r="A24" s="20">
        <v>6</v>
      </c>
      <c r="B24" s="22" t="s">
        <v>111</v>
      </c>
      <c r="C24" s="5">
        <v>41.806451612903224</v>
      </c>
      <c r="D24" s="5">
        <v>62.70967741935484</v>
      </c>
      <c r="E24" s="23">
        <v>0</v>
      </c>
      <c r="F24" s="23">
        <f t="shared" si="0"/>
        <v>0</v>
      </c>
      <c r="G24" s="23">
        <v>0</v>
      </c>
      <c r="H24" s="23">
        <f t="shared" si="1"/>
        <v>0</v>
      </c>
      <c r="I24" s="21"/>
    </row>
    <row r="25" spans="1:9" s="13" customFormat="1" ht="22.05" customHeight="1" x14ac:dyDescent="0.3">
      <c r="A25" s="20">
        <v>7</v>
      </c>
      <c r="B25" s="22" t="s">
        <v>112</v>
      </c>
      <c r="C25" s="5">
        <v>117.93548387096774</v>
      </c>
      <c r="D25" s="5">
        <v>176.90322580645162</v>
      </c>
      <c r="E25" s="23">
        <v>0</v>
      </c>
      <c r="F25" s="23">
        <f t="shared" si="0"/>
        <v>0</v>
      </c>
      <c r="G25" s="23">
        <v>0</v>
      </c>
      <c r="H25" s="23">
        <f t="shared" si="1"/>
        <v>0</v>
      </c>
      <c r="I25" s="21"/>
    </row>
    <row r="26" spans="1:9" s="13" customFormat="1" ht="22.05" customHeight="1" x14ac:dyDescent="0.3">
      <c r="A26" s="20">
        <v>8</v>
      </c>
      <c r="B26" s="22" t="s">
        <v>113</v>
      </c>
      <c r="C26" s="5">
        <v>159.09677419354838</v>
      </c>
      <c r="D26" s="5">
        <v>238.64516129032256</v>
      </c>
      <c r="E26" s="23">
        <v>0</v>
      </c>
      <c r="F26" s="23">
        <f t="shared" si="0"/>
        <v>0</v>
      </c>
      <c r="G26" s="23">
        <v>0</v>
      </c>
      <c r="H26" s="23">
        <f t="shared" si="1"/>
        <v>0</v>
      </c>
      <c r="I26" s="21"/>
    </row>
    <row r="27" spans="1:9" s="13" customFormat="1" ht="22.05" customHeight="1" x14ac:dyDescent="0.3">
      <c r="A27" s="20">
        <v>9</v>
      </c>
      <c r="B27" s="22" t="s">
        <v>114</v>
      </c>
      <c r="C27" s="5">
        <v>662.86451612903227</v>
      </c>
      <c r="D27" s="5">
        <v>994.29677419354834</v>
      </c>
      <c r="E27" s="23">
        <v>0</v>
      </c>
      <c r="F27" s="23">
        <f t="shared" si="0"/>
        <v>0</v>
      </c>
      <c r="G27" s="23">
        <v>0</v>
      </c>
      <c r="H27" s="23">
        <f t="shared" si="1"/>
        <v>0</v>
      </c>
      <c r="I27" s="21"/>
    </row>
    <row r="28" spans="1:9" s="13" customFormat="1" ht="22.05" customHeight="1" x14ac:dyDescent="0.3">
      <c r="A28" s="20">
        <v>10</v>
      </c>
      <c r="B28" s="22" t="s">
        <v>115</v>
      </c>
      <c r="C28" s="5">
        <v>17.032258064516128</v>
      </c>
      <c r="D28" s="5">
        <v>25.548387096774192</v>
      </c>
      <c r="E28" s="23">
        <v>0</v>
      </c>
      <c r="F28" s="23">
        <f t="shared" si="0"/>
        <v>0</v>
      </c>
      <c r="G28" s="23">
        <v>0</v>
      </c>
      <c r="H28" s="23">
        <f t="shared" si="1"/>
        <v>0</v>
      </c>
      <c r="I28" s="21"/>
    </row>
    <row r="29" spans="1:9" s="13" customFormat="1" ht="22.05" customHeight="1" x14ac:dyDescent="0.3">
      <c r="A29" s="20">
        <v>11</v>
      </c>
      <c r="B29" s="22" t="s">
        <v>116</v>
      </c>
      <c r="C29" s="5">
        <v>253.16129032258064</v>
      </c>
      <c r="D29" s="5">
        <v>379.74193548387098</v>
      </c>
      <c r="E29" s="23">
        <v>0</v>
      </c>
      <c r="F29" s="23">
        <f t="shared" si="0"/>
        <v>0</v>
      </c>
      <c r="G29" s="23">
        <v>0</v>
      </c>
      <c r="H29" s="23">
        <f t="shared" si="1"/>
        <v>0</v>
      </c>
      <c r="I29" s="21"/>
    </row>
    <row r="30" spans="1:9" s="13" customFormat="1" ht="22.05" customHeight="1" x14ac:dyDescent="0.3">
      <c r="A30" s="20">
        <v>12</v>
      </c>
      <c r="B30" s="22" t="s">
        <v>117</v>
      </c>
      <c r="C30" s="5">
        <v>18.400000000000002</v>
      </c>
      <c r="D30" s="5">
        <v>27.6</v>
      </c>
      <c r="E30" s="23">
        <v>0</v>
      </c>
      <c r="F30" s="23">
        <f t="shared" si="0"/>
        <v>0</v>
      </c>
      <c r="G30" s="23">
        <v>0</v>
      </c>
      <c r="H30" s="23">
        <f t="shared" si="1"/>
        <v>0</v>
      </c>
      <c r="I30" s="21"/>
    </row>
    <row r="31" spans="1:9" s="13" customFormat="1" ht="22.05" customHeight="1" x14ac:dyDescent="0.3">
      <c r="A31" s="20">
        <v>13</v>
      </c>
      <c r="B31" s="22" t="s">
        <v>118</v>
      </c>
      <c r="C31" s="5">
        <v>76.645161290322577</v>
      </c>
      <c r="D31" s="5">
        <v>114.96774193548387</v>
      </c>
      <c r="E31" s="23">
        <v>0</v>
      </c>
      <c r="F31" s="23">
        <f t="shared" si="0"/>
        <v>0</v>
      </c>
      <c r="G31" s="23">
        <v>0</v>
      </c>
      <c r="H31" s="23">
        <f t="shared" si="1"/>
        <v>0</v>
      </c>
      <c r="I31" s="21"/>
    </row>
    <row r="32" spans="1:9" s="13" customFormat="1" ht="22.05" customHeight="1" x14ac:dyDescent="0.3">
      <c r="A32" s="9"/>
      <c r="B32" s="9"/>
      <c r="C32" s="10"/>
      <c r="D32" s="10"/>
      <c r="E32" s="9" t="s">
        <v>98</v>
      </c>
      <c r="F32" s="24">
        <f>SUM(F19:F31)</f>
        <v>0</v>
      </c>
      <c r="G32" s="9" t="s">
        <v>98</v>
      </c>
      <c r="H32" s="24">
        <f>SUM(H19:H31)</f>
        <v>0</v>
      </c>
      <c r="I32" s="9"/>
    </row>
    <row r="33" spans="1:9" s="13" customFormat="1" ht="27.6" customHeight="1" x14ac:dyDescent="0.3">
      <c r="A33" s="71" t="s">
        <v>72</v>
      </c>
      <c r="B33" s="72"/>
      <c r="C33" s="72"/>
      <c r="D33" s="72"/>
      <c r="E33" s="72"/>
      <c r="F33" s="72"/>
      <c r="G33" s="72"/>
      <c r="H33" s="72"/>
      <c r="I33" s="73"/>
    </row>
    <row r="34" spans="1:9" s="13" customFormat="1" x14ac:dyDescent="0.3">
      <c r="A34" s="8">
        <v>14</v>
      </c>
      <c r="B34" s="3" t="s">
        <v>15</v>
      </c>
      <c r="C34" s="4">
        <v>190.91612903225808</v>
      </c>
      <c r="D34" s="5">
        <v>286.3741935483871</v>
      </c>
      <c r="E34" s="12">
        <v>0</v>
      </c>
      <c r="F34" s="12">
        <f>C34*E34</f>
        <v>0</v>
      </c>
      <c r="G34" s="12">
        <v>0</v>
      </c>
      <c r="H34" s="12">
        <f>G34*D34</f>
        <v>0</v>
      </c>
      <c r="I34" s="8"/>
    </row>
    <row r="35" spans="1:9" s="13" customFormat="1" x14ac:dyDescent="0.3">
      <c r="A35" s="8">
        <v>15</v>
      </c>
      <c r="B35" s="8" t="s">
        <v>23</v>
      </c>
      <c r="C35" s="4">
        <v>27.096774193548388</v>
      </c>
      <c r="D35" s="5">
        <v>40.645161290322584</v>
      </c>
      <c r="E35" s="12">
        <v>0</v>
      </c>
      <c r="F35" s="12">
        <f>C35*E35</f>
        <v>0</v>
      </c>
      <c r="G35" s="12">
        <v>0</v>
      </c>
      <c r="H35" s="12">
        <f>G35*D35</f>
        <v>0</v>
      </c>
      <c r="I35" s="8"/>
    </row>
    <row r="36" spans="1:9" s="13" customFormat="1" x14ac:dyDescent="0.3">
      <c r="A36" s="6"/>
      <c r="B36" s="6"/>
      <c r="C36" s="15"/>
      <c r="D36" s="10"/>
      <c r="E36" s="11" t="s">
        <v>71</v>
      </c>
      <c r="F36" s="11">
        <f>SUM(F34:F35)</f>
        <v>0</v>
      </c>
      <c r="G36" s="11" t="s">
        <v>71</v>
      </c>
      <c r="H36" s="11">
        <f>SUM(H34:H35)</f>
        <v>0</v>
      </c>
      <c r="I36" s="6"/>
    </row>
    <row r="37" spans="1:9" s="13" customFormat="1" x14ac:dyDescent="0.3">
      <c r="A37" s="71" t="s">
        <v>73</v>
      </c>
      <c r="B37" s="72"/>
      <c r="C37" s="72"/>
      <c r="D37" s="72"/>
      <c r="E37" s="72"/>
      <c r="F37" s="72"/>
      <c r="G37" s="72"/>
      <c r="H37" s="72"/>
      <c r="I37" s="73"/>
    </row>
    <row r="38" spans="1:9" s="13" customFormat="1" x14ac:dyDescent="0.3">
      <c r="A38" s="8">
        <v>16</v>
      </c>
      <c r="B38" s="8" t="s">
        <v>105</v>
      </c>
      <c r="C38" s="4">
        <v>10.838709677419354</v>
      </c>
      <c r="D38" s="5">
        <v>16.258064516129032</v>
      </c>
      <c r="E38" s="12">
        <v>0</v>
      </c>
      <c r="F38" s="12">
        <f>E38*C38</f>
        <v>0</v>
      </c>
      <c r="G38" s="12">
        <v>0</v>
      </c>
      <c r="H38" s="12">
        <f>G38*D38</f>
        <v>0</v>
      </c>
      <c r="I38" s="8"/>
    </row>
    <row r="39" spans="1:9" s="13" customFormat="1" x14ac:dyDescent="0.3">
      <c r="A39" s="8">
        <v>17</v>
      </c>
      <c r="B39" s="8" t="s">
        <v>106</v>
      </c>
      <c r="C39" s="4">
        <v>70.451612903225808</v>
      </c>
      <c r="D39" s="5">
        <v>105.6774193548387</v>
      </c>
      <c r="E39" s="12">
        <v>0</v>
      </c>
      <c r="F39" s="12">
        <f t="shared" ref="F39:F42" si="2">E39*C39</f>
        <v>0</v>
      </c>
      <c r="G39" s="12">
        <v>0</v>
      </c>
      <c r="H39" s="12">
        <f t="shared" ref="H39:H42" si="3">G39*D39</f>
        <v>0</v>
      </c>
      <c r="I39" s="8"/>
    </row>
    <row r="40" spans="1:9" s="13" customFormat="1" x14ac:dyDescent="0.3">
      <c r="A40" s="8">
        <v>18</v>
      </c>
      <c r="B40" s="3" t="s">
        <v>45</v>
      </c>
      <c r="C40" s="4">
        <v>20</v>
      </c>
      <c r="D40" s="5">
        <v>30</v>
      </c>
      <c r="E40" s="12">
        <v>0</v>
      </c>
      <c r="F40" s="12">
        <f t="shared" si="2"/>
        <v>0</v>
      </c>
      <c r="G40" s="12">
        <v>0</v>
      </c>
      <c r="H40" s="12">
        <f t="shared" si="3"/>
        <v>0</v>
      </c>
      <c r="I40" s="8"/>
    </row>
    <row r="41" spans="1:9" s="13" customFormat="1" x14ac:dyDescent="0.3">
      <c r="A41" s="8">
        <v>19</v>
      </c>
      <c r="B41" s="3" t="s">
        <v>49</v>
      </c>
      <c r="C41" s="4">
        <v>14.4</v>
      </c>
      <c r="D41" s="5">
        <v>21.6</v>
      </c>
      <c r="E41" s="12">
        <v>0</v>
      </c>
      <c r="F41" s="12">
        <f t="shared" si="2"/>
        <v>0</v>
      </c>
      <c r="G41" s="12">
        <v>0</v>
      </c>
      <c r="H41" s="12">
        <f t="shared" si="3"/>
        <v>0</v>
      </c>
      <c r="I41" s="8"/>
    </row>
    <row r="42" spans="1:9" s="13" customFormat="1" x14ac:dyDescent="0.3">
      <c r="A42" s="8">
        <v>20</v>
      </c>
      <c r="B42" s="8" t="s">
        <v>62</v>
      </c>
      <c r="C42" s="4">
        <v>20</v>
      </c>
      <c r="D42" s="5">
        <v>31</v>
      </c>
      <c r="E42" s="12">
        <v>0</v>
      </c>
      <c r="F42" s="12">
        <f t="shared" si="2"/>
        <v>0</v>
      </c>
      <c r="G42" s="12">
        <v>0</v>
      </c>
      <c r="H42" s="12">
        <f t="shared" si="3"/>
        <v>0</v>
      </c>
      <c r="I42" s="8"/>
    </row>
    <row r="43" spans="1:9" s="13" customFormat="1" x14ac:dyDescent="0.3">
      <c r="A43" s="6"/>
      <c r="B43" s="6"/>
      <c r="C43" s="15"/>
      <c r="D43" s="10"/>
      <c r="E43" s="11" t="s">
        <v>71</v>
      </c>
      <c r="F43" s="11">
        <f>SUM(F39:F42)</f>
        <v>0</v>
      </c>
      <c r="G43" s="11"/>
      <c r="H43" s="11">
        <f>SUM(H38:H42)</f>
        <v>0</v>
      </c>
      <c r="I43" s="6"/>
    </row>
    <row r="44" spans="1:9" s="13" customFormat="1" x14ac:dyDescent="0.3">
      <c r="A44" s="71" t="s">
        <v>74</v>
      </c>
      <c r="B44" s="72"/>
      <c r="C44" s="72"/>
      <c r="D44" s="72"/>
      <c r="E44" s="72"/>
      <c r="F44" s="72"/>
      <c r="G44" s="72"/>
      <c r="H44" s="72"/>
      <c r="I44" s="73"/>
    </row>
    <row r="45" spans="1:9" s="13" customFormat="1" ht="13.8" customHeight="1" x14ac:dyDescent="0.3">
      <c r="A45" s="8">
        <v>21</v>
      </c>
      <c r="B45" s="8" t="s">
        <v>82</v>
      </c>
      <c r="C45" s="4">
        <v>10.064516129032258</v>
      </c>
      <c r="D45" s="5">
        <v>15.096774193548388</v>
      </c>
      <c r="E45" s="12">
        <v>0</v>
      </c>
      <c r="F45" s="12">
        <f>E45*C45</f>
        <v>0</v>
      </c>
      <c r="G45" s="12">
        <v>0</v>
      </c>
      <c r="H45" s="12">
        <f>G45*D45</f>
        <v>0</v>
      </c>
      <c r="I45" s="8"/>
    </row>
    <row r="46" spans="1:9" s="13" customFormat="1" ht="13.8" customHeight="1" x14ac:dyDescent="0.3">
      <c r="A46" s="6"/>
      <c r="B46" s="6"/>
      <c r="C46" s="15"/>
      <c r="D46" s="10"/>
      <c r="E46" s="11" t="s">
        <v>71</v>
      </c>
      <c r="F46" s="11">
        <f>SUM(F45)</f>
        <v>0</v>
      </c>
      <c r="G46" s="11" t="s">
        <v>71</v>
      </c>
      <c r="H46" s="11">
        <f>SUM(H45)</f>
        <v>0</v>
      </c>
      <c r="I46" s="6"/>
    </row>
    <row r="47" spans="1:9" s="13" customFormat="1" x14ac:dyDescent="0.3">
      <c r="A47" s="71" t="s">
        <v>75</v>
      </c>
      <c r="B47" s="72"/>
      <c r="C47" s="72"/>
      <c r="D47" s="72"/>
      <c r="E47" s="72"/>
      <c r="F47" s="72"/>
      <c r="G47" s="72"/>
      <c r="H47" s="72"/>
      <c r="I47" s="73"/>
    </row>
    <row r="48" spans="1:9" s="13" customFormat="1" x14ac:dyDescent="0.3">
      <c r="A48" s="8">
        <v>22</v>
      </c>
      <c r="B48" s="3" t="s">
        <v>20</v>
      </c>
      <c r="C48" s="4">
        <v>173.26451612903224</v>
      </c>
      <c r="D48" s="5">
        <v>259.89677419354837</v>
      </c>
      <c r="E48" s="12">
        <v>0</v>
      </c>
      <c r="F48" s="12">
        <f>E48*C48</f>
        <v>0</v>
      </c>
      <c r="G48" s="12">
        <v>0</v>
      </c>
      <c r="H48" s="12">
        <f>G48*D48</f>
        <v>0</v>
      </c>
      <c r="I48" s="8"/>
    </row>
    <row r="49" spans="1:9" s="13" customFormat="1" x14ac:dyDescent="0.3">
      <c r="A49" s="8">
        <v>23</v>
      </c>
      <c r="B49" s="3" t="s">
        <v>21</v>
      </c>
      <c r="C49" s="4">
        <v>77.883870967741927</v>
      </c>
      <c r="D49" s="5">
        <v>116.82580645161289</v>
      </c>
      <c r="E49" s="12">
        <v>0</v>
      </c>
      <c r="F49" s="12">
        <f t="shared" ref="F49:F54" si="4">E49*C49</f>
        <v>0</v>
      </c>
      <c r="G49" s="12">
        <v>0</v>
      </c>
      <c r="H49" s="12">
        <f t="shared" ref="H49:H54" si="5">G49*D49</f>
        <v>0</v>
      </c>
      <c r="I49" s="8"/>
    </row>
    <row r="50" spans="1:9" s="13" customFormat="1" x14ac:dyDescent="0.3">
      <c r="A50" s="8">
        <v>24</v>
      </c>
      <c r="B50" s="3" t="s">
        <v>22</v>
      </c>
      <c r="C50" s="4">
        <v>11.200000000000001</v>
      </c>
      <c r="D50" s="5">
        <v>16.8</v>
      </c>
      <c r="E50" s="12">
        <v>0</v>
      </c>
      <c r="F50" s="12">
        <f t="shared" si="4"/>
        <v>0</v>
      </c>
      <c r="G50" s="12">
        <v>0</v>
      </c>
      <c r="H50" s="12">
        <f t="shared" si="5"/>
        <v>0</v>
      </c>
      <c r="I50" s="8"/>
    </row>
    <row r="51" spans="1:9" s="13" customFormat="1" x14ac:dyDescent="0.3">
      <c r="A51" s="8">
        <v>25</v>
      </c>
      <c r="B51" s="3" t="s">
        <v>33</v>
      </c>
      <c r="C51" s="4">
        <v>15.200000000000001</v>
      </c>
      <c r="D51" s="5">
        <v>22.8</v>
      </c>
      <c r="E51" s="12">
        <v>0</v>
      </c>
      <c r="F51" s="12">
        <f t="shared" si="4"/>
        <v>0</v>
      </c>
      <c r="G51" s="12">
        <v>0</v>
      </c>
      <c r="H51" s="12">
        <f t="shared" si="5"/>
        <v>0</v>
      </c>
      <c r="I51" s="8"/>
    </row>
    <row r="52" spans="1:9" s="13" customFormat="1" x14ac:dyDescent="0.3">
      <c r="A52" s="8">
        <v>26</v>
      </c>
      <c r="B52" s="8" t="s">
        <v>36</v>
      </c>
      <c r="C52" s="4">
        <v>93.367741935483878</v>
      </c>
      <c r="D52" s="5">
        <v>140.05161290322582</v>
      </c>
      <c r="E52" s="12">
        <v>0</v>
      </c>
      <c r="F52" s="12">
        <f t="shared" si="4"/>
        <v>0</v>
      </c>
      <c r="G52" s="12">
        <v>0</v>
      </c>
      <c r="H52" s="12">
        <f t="shared" si="5"/>
        <v>0</v>
      </c>
      <c r="I52" s="8"/>
    </row>
    <row r="53" spans="1:9" s="13" customFormat="1" x14ac:dyDescent="0.3">
      <c r="A53" s="8">
        <v>27</v>
      </c>
      <c r="B53" s="8" t="s">
        <v>57</v>
      </c>
      <c r="C53" s="4">
        <v>45.677419354838712</v>
      </c>
      <c r="D53" s="5">
        <v>68.516129032258064</v>
      </c>
      <c r="E53" s="12">
        <v>0</v>
      </c>
      <c r="F53" s="12">
        <f t="shared" si="4"/>
        <v>0</v>
      </c>
      <c r="G53" s="12">
        <v>0</v>
      </c>
      <c r="H53" s="12">
        <f t="shared" si="5"/>
        <v>0</v>
      </c>
      <c r="I53" s="8"/>
    </row>
    <row r="54" spans="1:9" s="13" customFormat="1" x14ac:dyDescent="0.3">
      <c r="A54" s="8">
        <v>28</v>
      </c>
      <c r="B54" s="8" t="s">
        <v>59</v>
      </c>
      <c r="C54" s="4">
        <v>27.870967741935484</v>
      </c>
      <c r="D54" s="5">
        <v>41.806451612903224</v>
      </c>
      <c r="E54" s="12">
        <v>0</v>
      </c>
      <c r="F54" s="12">
        <f t="shared" si="4"/>
        <v>0</v>
      </c>
      <c r="G54" s="12">
        <v>0</v>
      </c>
      <c r="H54" s="12">
        <f t="shared" si="5"/>
        <v>0</v>
      </c>
      <c r="I54" s="8"/>
    </row>
    <row r="55" spans="1:9" s="13" customFormat="1" x14ac:dyDescent="0.3">
      <c r="A55" s="6"/>
      <c r="B55" s="6"/>
      <c r="C55" s="15"/>
      <c r="D55" s="10"/>
      <c r="E55" s="11" t="s">
        <v>71</v>
      </c>
      <c r="F55" s="11">
        <f>SUM(F48:F54)</f>
        <v>0</v>
      </c>
      <c r="G55" s="11" t="s">
        <v>71</v>
      </c>
      <c r="H55" s="11">
        <f>SUM(H48:H54)</f>
        <v>0</v>
      </c>
      <c r="I55" s="6"/>
    </row>
    <row r="56" spans="1:9" s="13" customFormat="1" x14ac:dyDescent="0.3">
      <c r="A56" s="71" t="s">
        <v>76</v>
      </c>
      <c r="B56" s="72"/>
      <c r="C56" s="72"/>
      <c r="D56" s="72"/>
      <c r="E56" s="72"/>
      <c r="F56" s="72"/>
      <c r="G56" s="72"/>
      <c r="H56" s="72"/>
      <c r="I56" s="73"/>
    </row>
    <row r="57" spans="1:9" s="13" customFormat="1" x14ac:dyDescent="0.3">
      <c r="A57" s="8">
        <v>29</v>
      </c>
      <c r="B57" s="3" t="s">
        <v>37</v>
      </c>
      <c r="C57" s="4">
        <v>0.79999999999999993</v>
      </c>
      <c r="D57" s="5">
        <v>1.2</v>
      </c>
      <c r="E57" s="12">
        <v>0</v>
      </c>
      <c r="F57" s="12">
        <f>E57*C57</f>
        <v>0</v>
      </c>
      <c r="G57" s="12">
        <v>0</v>
      </c>
      <c r="H57" s="12">
        <f>G57*D57</f>
        <v>0</v>
      </c>
      <c r="I57" s="8"/>
    </row>
    <row r="58" spans="1:9" s="13" customFormat="1" x14ac:dyDescent="0.3">
      <c r="A58" s="8">
        <v>30</v>
      </c>
      <c r="B58" s="8" t="s">
        <v>38</v>
      </c>
      <c r="C58" s="4">
        <v>11.61290322580645</v>
      </c>
      <c r="D58" s="5">
        <v>17.419354838709676</v>
      </c>
      <c r="E58" s="12">
        <v>0</v>
      </c>
      <c r="F58" s="12">
        <f t="shared" ref="F58:F60" si="6">E58*C58</f>
        <v>0</v>
      </c>
      <c r="G58" s="12">
        <v>0</v>
      </c>
      <c r="H58" s="12">
        <f t="shared" ref="H58:H60" si="7">G58*D58</f>
        <v>0</v>
      </c>
      <c r="I58" s="8"/>
    </row>
    <row r="59" spans="1:9" s="13" customFormat="1" x14ac:dyDescent="0.3">
      <c r="A59" s="8">
        <v>31</v>
      </c>
      <c r="B59" s="3" t="s">
        <v>50</v>
      </c>
      <c r="C59" s="4">
        <v>4</v>
      </c>
      <c r="D59" s="5">
        <v>6</v>
      </c>
      <c r="E59" s="12">
        <v>0</v>
      </c>
      <c r="F59" s="12">
        <f t="shared" si="6"/>
        <v>0</v>
      </c>
      <c r="G59" s="12">
        <v>0</v>
      </c>
      <c r="H59" s="12">
        <f t="shared" si="7"/>
        <v>0</v>
      </c>
      <c r="I59" s="8"/>
    </row>
    <row r="60" spans="1:9" s="13" customFormat="1" x14ac:dyDescent="0.3">
      <c r="A60" s="8">
        <v>32</v>
      </c>
      <c r="B60" s="3" t="s">
        <v>51</v>
      </c>
      <c r="C60" s="4">
        <v>1.5999999999999999</v>
      </c>
      <c r="D60" s="5">
        <v>2.4</v>
      </c>
      <c r="E60" s="12">
        <v>0</v>
      </c>
      <c r="F60" s="12">
        <f t="shared" si="6"/>
        <v>0</v>
      </c>
      <c r="G60" s="12">
        <v>0</v>
      </c>
      <c r="H60" s="12">
        <f t="shared" si="7"/>
        <v>0</v>
      </c>
      <c r="I60" s="8"/>
    </row>
    <row r="61" spans="1:9" s="13" customFormat="1" x14ac:dyDescent="0.3">
      <c r="A61" s="6"/>
      <c r="B61" s="7"/>
      <c r="C61" s="15"/>
      <c r="D61" s="10"/>
      <c r="E61" s="11" t="s">
        <v>71</v>
      </c>
      <c r="F61" s="11">
        <f>SUM(F57:F60)</f>
        <v>0</v>
      </c>
      <c r="G61" s="11" t="s">
        <v>71</v>
      </c>
      <c r="H61" s="11">
        <f>SUM(H57:H60)</f>
        <v>0</v>
      </c>
      <c r="I61" s="6"/>
    </row>
    <row r="62" spans="1:9" s="13" customFormat="1" x14ac:dyDescent="0.3">
      <c r="A62" s="74" t="s">
        <v>77</v>
      </c>
      <c r="B62" s="74"/>
      <c r="C62" s="74"/>
      <c r="D62" s="74"/>
      <c r="E62" s="74"/>
      <c r="F62" s="74"/>
      <c r="G62" s="74"/>
      <c r="H62" s="74"/>
      <c r="I62" s="74"/>
    </row>
    <row r="63" spans="1:9" s="13" customFormat="1" x14ac:dyDescent="0.3">
      <c r="A63" s="8">
        <v>33</v>
      </c>
      <c r="B63" s="8" t="s">
        <v>25</v>
      </c>
      <c r="C63" s="4">
        <v>34.374193548387098</v>
      </c>
      <c r="D63" s="5">
        <v>51.561290322580646</v>
      </c>
      <c r="E63" s="12">
        <v>0</v>
      </c>
      <c r="F63" s="12">
        <f>E63*C63</f>
        <v>0</v>
      </c>
      <c r="G63" s="12">
        <v>0</v>
      </c>
      <c r="H63" s="12">
        <f>G63*D63</f>
        <v>0</v>
      </c>
      <c r="I63" s="8"/>
    </row>
    <row r="64" spans="1:9" s="13" customFormat="1" x14ac:dyDescent="0.3">
      <c r="A64" s="8">
        <v>34</v>
      </c>
      <c r="B64" s="8" t="s">
        <v>43</v>
      </c>
      <c r="C64" s="4">
        <v>64.154838709677421</v>
      </c>
      <c r="D64" s="5">
        <v>96.232258064516131</v>
      </c>
      <c r="E64" s="12">
        <v>0</v>
      </c>
      <c r="F64" s="12">
        <f t="shared" ref="F64:F65" si="8">E64*C64</f>
        <v>0</v>
      </c>
      <c r="G64" s="12">
        <v>0</v>
      </c>
      <c r="H64" s="12">
        <f>G64*D64</f>
        <v>0</v>
      </c>
      <c r="I64" s="8"/>
    </row>
    <row r="65" spans="1:9" s="13" customFormat="1" x14ac:dyDescent="0.3">
      <c r="A65" s="8">
        <v>35</v>
      </c>
      <c r="B65" s="8" t="s">
        <v>81</v>
      </c>
      <c r="C65" s="4">
        <v>34.064516129032256</v>
      </c>
      <c r="D65" s="5">
        <v>51.096774193548384</v>
      </c>
      <c r="E65" s="12">
        <v>0</v>
      </c>
      <c r="F65" s="12">
        <f t="shared" si="8"/>
        <v>0</v>
      </c>
      <c r="G65" s="12">
        <v>0</v>
      </c>
      <c r="H65" s="12">
        <f>G65*D65</f>
        <v>0</v>
      </c>
      <c r="I65" s="8"/>
    </row>
    <row r="66" spans="1:9" s="13" customFormat="1" x14ac:dyDescent="0.3">
      <c r="A66" s="6"/>
      <c r="B66" s="6"/>
      <c r="C66" s="15"/>
      <c r="D66" s="10"/>
      <c r="E66" s="11" t="s">
        <v>71</v>
      </c>
      <c r="F66" s="11">
        <f>SUM(F63:F65)</f>
        <v>0</v>
      </c>
      <c r="G66" s="11" t="s">
        <v>71</v>
      </c>
      <c r="H66" s="11">
        <f>SUM(H63:H65)</f>
        <v>0</v>
      </c>
      <c r="I66" s="6"/>
    </row>
    <row r="67" spans="1:9" s="13" customFormat="1" x14ac:dyDescent="0.3">
      <c r="A67" s="74" t="s">
        <v>78</v>
      </c>
      <c r="B67" s="74"/>
      <c r="C67" s="74"/>
      <c r="D67" s="74"/>
      <c r="E67" s="74"/>
      <c r="F67" s="74"/>
      <c r="G67" s="74"/>
      <c r="H67" s="74"/>
      <c r="I67" s="74"/>
    </row>
    <row r="68" spans="1:9" s="13" customFormat="1" x14ac:dyDescent="0.3">
      <c r="A68" s="8">
        <v>36</v>
      </c>
      <c r="B68" s="3" t="s">
        <v>17</v>
      </c>
      <c r="C68" s="4">
        <v>124.02580645161291</v>
      </c>
      <c r="D68" s="5">
        <v>186.03870967741938</v>
      </c>
      <c r="E68" s="12">
        <v>0</v>
      </c>
      <c r="F68" s="12">
        <f>E68*C68</f>
        <v>0</v>
      </c>
      <c r="G68" s="12">
        <v>0</v>
      </c>
      <c r="H68" s="12">
        <f>G68*D68</f>
        <v>0</v>
      </c>
      <c r="I68" s="8"/>
    </row>
    <row r="69" spans="1:9" s="13" customFormat="1" x14ac:dyDescent="0.3">
      <c r="A69" s="8">
        <v>37</v>
      </c>
      <c r="B69" s="8" t="s">
        <v>34</v>
      </c>
      <c r="C69" s="4">
        <v>58.683870967741939</v>
      </c>
      <c r="D69" s="5">
        <v>88.025806451612908</v>
      </c>
      <c r="E69" s="12">
        <v>0</v>
      </c>
      <c r="F69" s="12">
        <f t="shared" ref="F69:F71" si="9">E69*C69</f>
        <v>0</v>
      </c>
      <c r="G69" s="12">
        <v>0</v>
      </c>
      <c r="H69" s="12">
        <f t="shared" ref="H69:H71" si="10">G69*D69</f>
        <v>0</v>
      </c>
      <c r="I69" s="8"/>
    </row>
    <row r="70" spans="1:9" s="13" customFormat="1" x14ac:dyDescent="0.3">
      <c r="A70" s="8">
        <v>38</v>
      </c>
      <c r="B70" s="8" t="s">
        <v>35</v>
      </c>
      <c r="C70" s="4">
        <v>38.270967741935486</v>
      </c>
      <c r="D70" s="5">
        <v>57.406451612903226</v>
      </c>
      <c r="E70" s="12">
        <v>0</v>
      </c>
      <c r="F70" s="12">
        <f t="shared" si="9"/>
        <v>0</v>
      </c>
      <c r="G70" s="12">
        <v>0</v>
      </c>
      <c r="H70" s="12">
        <f t="shared" si="10"/>
        <v>0</v>
      </c>
      <c r="I70" s="8"/>
    </row>
    <row r="71" spans="1:9" s="13" customFormat="1" x14ac:dyDescent="0.3">
      <c r="A71" s="8">
        <v>39</v>
      </c>
      <c r="B71" s="3" t="s">
        <v>63</v>
      </c>
      <c r="C71" s="4">
        <v>4</v>
      </c>
      <c r="D71" s="5">
        <v>6</v>
      </c>
      <c r="E71" s="12">
        <v>0</v>
      </c>
      <c r="F71" s="12">
        <f t="shared" si="9"/>
        <v>0</v>
      </c>
      <c r="G71" s="12">
        <v>0</v>
      </c>
      <c r="H71" s="12">
        <f t="shared" si="10"/>
        <v>0</v>
      </c>
      <c r="I71" s="8"/>
    </row>
    <row r="72" spans="1:9" s="13" customFormat="1" x14ac:dyDescent="0.3">
      <c r="A72" s="6"/>
      <c r="B72" s="7"/>
      <c r="C72" s="15"/>
      <c r="D72" s="10"/>
      <c r="E72" s="11" t="s">
        <v>71</v>
      </c>
      <c r="F72" s="11">
        <f>SUM(F68:F71)</f>
        <v>0</v>
      </c>
      <c r="G72" s="11" t="s">
        <v>71</v>
      </c>
      <c r="H72" s="11">
        <f>SUM(H68:H71)</f>
        <v>0</v>
      </c>
      <c r="I72" s="6"/>
    </row>
    <row r="73" spans="1:9" s="13" customFormat="1" ht="24" customHeight="1" x14ac:dyDescent="0.3">
      <c r="A73" s="74" t="s">
        <v>79</v>
      </c>
      <c r="B73" s="74"/>
      <c r="C73" s="74"/>
      <c r="D73" s="74"/>
      <c r="E73" s="74"/>
      <c r="F73" s="74"/>
      <c r="G73" s="74"/>
      <c r="H73" s="74"/>
      <c r="I73" s="74"/>
    </row>
    <row r="74" spans="1:9" s="13" customFormat="1" x14ac:dyDescent="0.3">
      <c r="A74" s="8">
        <v>40</v>
      </c>
      <c r="B74" s="3" t="s">
        <v>39</v>
      </c>
      <c r="C74" s="4">
        <v>4</v>
      </c>
      <c r="D74" s="5">
        <v>6</v>
      </c>
      <c r="E74" s="12">
        <v>0</v>
      </c>
      <c r="F74" s="12">
        <f>E74*C74</f>
        <v>0</v>
      </c>
      <c r="G74" s="12">
        <v>0</v>
      </c>
      <c r="H74" s="12">
        <f>G74*D74</f>
        <v>0</v>
      </c>
      <c r="I74" s="8"/>
    </row>
    <row r="75" spans="1:9" s="13" customFormat="1" x14ac:dyDescent="0.3">
      <c r="A75" s="8">
        <v>41</v>
      </c>
      <c r="B75" s="8" t="s">
        <v>55</v>
      </c>
      <c r="C75" s="4">
        <v>17.806451612903228</v>
      </c>
      <c r="D75" s="5">
        <v>26.70967741935484</v>
      </c>
      <c r="E75" s="12">
        <v>0</v>
      </c>
      <c r="F75" s="12">
        <f t="shared" ref="F75:F76" si="11">E75*C75</f>
        <v>0</v>
      </c>
      <c r="G75" s="12">
        <v>0</v>
      </c>
      <c r="H75" s="12">
        <f t="shared" ref="H75:H76" si="12">G75*D75</f>
        <v>0</v>
      </c>
      <c r="I75" s="8"/>
    </row>
    <row r="76" spans="1:9" s="13" customFormat="1" x14ac:dyDescent="0.3">
      <c r="A76" s="8">
        <v>42</v>
      </c>
      <c r="B76" s="8" t="s">
        <v>107</v>
      </c>
      <c r="C76" s="4">
        <v>31.741935483870964</v>
      </c>
      <c r="D76" s="5">
        <v>47.612903225806448</v>
      </c>
      <c r="E76" s="12">
        <v>0</v>
      </c>
      <c r="F76" s="12">
        <f t="shared" si="11"/>
        <v>0</v>
      </c>
      <c r="G76" s="12">
        <v>0</v>
      </c>
      <c r="H76" s="12">
        <f t="shared" si="12"/>
        <v>0</v>
      </c>
      <c r="I76" s="8"/>
    </row>
    <row r="77" spans="1:9" s="13" customFormat="1" x14ac:dyDescent="0.3">
      <c r="A77" s="6"/>
      <c r="B77" s="6"/>
      <c r="C77" s="15"/>
      <c r="D77" s="10"/>
      <c r="E77" s="11" t="s">
        <v>71</v>
      </c>
      <c r="F77" s="11">
        <f>SUM(F74:F76)</f>
        <v>0</v>
      </c>
      <c r="G77" s="11" t="s">
        <v>71</v>
      </c>
      <c r="H77" s="11">
        <f>SUM(H74:H76)</f>
        <v>0</v>
      </c>
      <c r="I77" s="6"/>
    </row>
    <row r="78" spans="1:9" s="13" customFormat="1" x14ac:dyDescent="0.3">
      <c r="A78" s="74" t="s">
        <v>80</v>
      </c>
      <c r="B78" s="74"/>
      <c r="C78" s="74"/>
      <c r="D78" s="74"/>
      <c r="E78" s="74"/>
      <c r="F78" s="74"/>
      <c r="G78" s="74"/>
      <c r="H78" s="74"/>
      <c r="I78" s="74"/>
    </row>
    <row r="79" spans="1:9" s="13" customFormat="1" x14ac:dyDescent="0.3">
      <c r="A79" s="8">
        <v>43</v>
      </c>
      <c r="B79" s="3" t="s">
        <v>16</v>
      </c>
      <c r="C79" s="4">
        <v>5.6000000000000005</v>
      </c>
      <c r="D79" s="5">
        <v>8.4</v>
      </c>
      <c r="E79" s="12">
        <v>0</v>
      </c>
      <c r="F79" s="12">
        <f>E79*C79</f>
        <v>0</v>
      </c>
      <c r="G79" s="12">
        <v>0</v>
      </c>
      <c r="H79" s="12">
        <f>G79*D79</f>
        <v>0</v>
      </c>
      <c r="I79" s="8"/>
    </row>
    <row r="80" spans="1:9" s="13" customFormat="1" x14ac:dyDescent="0.3">
      <c r="A80" s="8">
        <v>44</v>
      </c>
      <c r="B80" s="8" t="s">
        <v>18</v>
      </c>
      <c r="C80" s="4">
        <v>273.29032258064518</v>
      </c>
      <c r="D80" s="5">
        <v>409.93548387096774</v>
      </c>
      <c r="E80" s="12">
        <v>0</v>
      </c>
      <c r="F80" s="12">
        <f t="shared" ref="F80:F103" si="13">E80*C80</f>
        <v>0</v>
      </c>
      <c r="G80" s="12">
        <v>0</v>
      </c>
      <c r="H80" s="12">
        <f t="shared" ref="H80:H104" si="14">G80*D80</f>
        <v>0</v>
      </c>
      <c r="I80" s="8"/>
    </row>
    <row r="81" spans="1:9" s="13" customFormat="1" x14ac:dyDescent="0.3">
      <c r="A81" s="8">
        <v>45</v>
      </c>
      <c r="B81" s="3" t="s">
        <v>19</v>
      </c>
      <c r="C81" s="4">
        <v>51.199999999999996</v>
      </c>
      <c r="D81" s="5">
        <v>76.8</v>
      </c>
      <c r="E81" s="12">
        <v>0</v>
      </c>
      <c r="F81" s="12">
        <f t="shared" si="13"/>
        <v>0</v>
      </c>
      <c r="G81" s="12">
        <v>0</v>
      </c>
      <c r="H81" s="12">
        <f t="shared" si="14"/>
        <v>0</v>
      </c>
      <c r="I81" s="8"/>
    </row>
    <row r="82" spans="1:9" s="13" customFormat="1" x14ac:dyDescent="0.3">
      <c r="A82" s="8">
        <v>46</v>
      </c>
      <c r="B82" s="8" t="s">
        <v>24</v>
      </c>
      <c r="C82" s="4">
        <v>81</v>
      </c>
      <c r="D82" s="5">
        <v>121</v>
      </c>
      <c r="E82" s="12">
        <v>0</v>
      </c>
      <c r="F82" s="12">
        <f t="shared" si="13"/>
        <v>0</v>
      </c>
      <c r="G82" s="12">
        <v>0</v>
      </c>
      <c r="H82" s="12">
        <f t="shared" si="14"/>
        <v>0</v>
      </c>
      <c r="I82" s="8"/>
    </row>
    <row r="83" spans="1:9" s="13" customFormat="1" x14ac:dyDescent="0.3">
      <c r="A83" s="8">
        <v>47</v>
      </c>
      <c r="B83" s="8" t="s">
        <v>26</v>
      </c>
      <c r="C83" s="4">
        <v>185.8064516129032</v>
      </c>
      <c r="D83" s="5">
        <v>278.70967741935482</v>
      </c>
      <c r="E83" s="12">
        <v>0</v>
      </c>
      <c r="F83" s="12">
        <f t="shared" si="13"/>
        <v>0</v>
      </c>
      <c r="G83" s="12">
        <v>0</v>
      </c>
      <c r="H83" s="12">
        <f t="shared" si="14"/>
        <v>0</v>
      </c>
      <c r="I83" s="8"/>
    </row>
    <row r="84" spans="1:9" s="13" customFormat="1" x14ac:dyDescent="0.3">
      <c r="A84" s="8">
        <v>48</v>
      </c>
      <c r="B84" s="8" t="s">
        <v>27</v>
      </c>
      <c r="C84" s="4">
        <v>36</v>
      </c>
      <c r="D84" s="5">
        <v>68</v>
      </c>
      <c r="E84" s="12">
        <v>0</v>
      </c>
      <c r="F84" s="12">
        <f t="shared" si="13"/>
        <v>0</v>
      </c>
      <c r="G84" s="12">
        <v>0</v>
      </c>
      <c r="H84" s="12">
        <f t="shared" si="14"/>
        <v>0</v>
      </c>
      <c r="I84" s="8"/>
    </row>
    <row r="85" spans="1:9" s="13" customFormat="1" x14ac:dyDescent="0.3">
      <c r="A85" s="8">
        <v>49</v>
      </c>
      <c r="B85" s="8" t="s">
        <v>28</v>
      </c>
      <c r="C85" s="4">
        <v>418.06451612903226</v>
      </c>
      <c r="D85" s="5">
        <v>627.09677419354841</v>
      </c>
      <c r="E85" s="12">
        <v>0</v>
      </c>
      <c r="F85" s="12">
        <f t="shared" si="13"/>
        <v>0</v>
      </c>
      <c r="G85" s="12">
        <v>0</v>
      </c>
      <c r="H85" s="12">
        <f t="shared" si="14"/>
        <v>0</v>
      </c>
      <c r="I85" s="8"/>
    </row>
    <row r="86" spans="1:9" s="13" customFormat="1" x14ac:dyDescent="0.3">
      <c r="A86" s="8">
        <v>50</v>
      </c>
      <c r="B86" s="8" t="s">
        <v>29</v>
      </c>
      <c r="C86" s="4">
        <v>11.61290322580645</v>
      </c>
      <c r="D86" s="5">
        <v>17.419354838709676</v>
      </c>
      <c r="E86" s="12">
        <v>0</v>
      </c>
      <c r="F86" s="12">
        <f t="shared" si="13"/>
        <v>0</v>
      </c>
      <c r="G86" s="12">
        <v>0</v>
      </c>
      <c r="H86" s="12">
        <f t="shared" si="14"/>
        <v>0</v>
      </c>
      <c r="I86" s="8"/>
    </row>
    <row r="87" spans="1:9" s="13" customFormat="1" x14ac:dyDescent="0.3">
      <c r="A87" s="8">
        <v>51</v>
      </c>
      <c r="B87" s="3" t="s">
        <v>30</v>
      </c>
      <c r="C87" s="4">
        <v>2.4</v>
      </c>
      <c r="D87" s="5">
        <v>3.6</v>
      </c>
      <c r="E87" s="12">
        <v>0</v>
      </c>
      <c r="F87" s="12">
        <f t="shared" si="13"/>
        <v>0</v>
      </c>
      <c r="G87" s="12">
        <v>0</v>
      </c>
      <c r="H87" s="12">
        <f t="shared" si="14"/>
        <v>0</v>
      </c>
      <c r="I87" s="8"/>
    </row>
    <row r="88" spans="1:9" s="13" customFormat="1" x14ac:dyDescent="0.3">
      <c r="A88" s="8">
        <v>52</v>
      </c>
      <c r="B88" s="3" t="s">
        <v>31</v>
      </c>
      <c r="C88" s="4">
        <v>3.1999999999999997</v>
      </c>
      <c r="D88" s="5">
        <v>4.8</v>
      </c>
      <c r="E88" s="12">
        <v>0</v>
      </c>
      <c r="F88" s="12">
        <f t="shared" si="13"/>
        <v>0</v>
      </c>
      <c r="G88" s="12">
        <v>0</v>
      </c>
      <c r="H88" s="12">
        <f t="shared" si="14"/>
        <v>0</v>
      </c>
      <c r="I88" s="8"/>
    </row>
    <row r="89" spans="1:9" s="13" customFormat="1" x14ac:dyDescent="0.3">
      <c r="A89" s="8">
        <v>53</v>
      </c>
      <c r="B89" s="3" t="s">
        <v>83</v>
      </c>
      <c r="C89" s="4">
        <v>5.6000000000000005</v>
      </c>
      <c r="D89" s="5">
        <v>8.4</v>
      </c>
      <c r="E89" s="12">
        <v>0</v>
      </c>
      <c r="F89" s="12">
        <f t="shared" si="13"/>
        <v>0</v>
      </c>
      <c r="G89" s="12">
        <v>0</v>
      </c>
      <c r="H89" s="12">
        <f t="shared" si="14"/>
        <v>0</v>
      </c>
      <c r="I89" s="8"/>
    </row>
    <row r="90" spans="1:9" s="13" customFormat="1" x14ac:dyDescent="0.3">
      <c r="A90" s="8">
        <v>54</v>
      </c>
      <c r="B90" s="8" t="s">
        <v>32</v>
      </c>
      <c r="C90" s="4">
        <v>11.664516129032258</v>
      </c>
      <c r="D90" s="5">
        <v>17.496774193548386</v>
      </c>
      <c r="E90" s="12">
        <v>0</v>
      </c>
      <c r="F90" s="12">
        <f t="shared" si="13"/>
        <v>0</v>
      </c>
      <c r="G90" s="12">
        <v>0</v>
      </c>
      <c r="H90" s="12">
        <f t="shared" si="14"/>
        <v>0</v>
      </c>
      <c r="I90" s="8"/>
    </row>
    <row r="91" spans="1:9" s="13" customFormat="1" x14ac:dyDescent="0.3">
      <c r="A91" s="8">
        <v>55</v>
      </c>
      <c r="B91" s="8" t="s">
        <v>40</v>
      </c>
      <c r="C91" s="4">
        <v>460</v>
      </c>
      <c r="D91" s="5">
        <v>689</v>
      </c>
      <c r="E91" s="12">
        <v>0</v>
      </c>
      <c r="F91" s="12">
        <f t="shared" si="13"/>
        <v>0</v>
      </c>
      <c r="G91" s="12">
        <v>0</v>
      </c>
      <c r="H91" s="12">
        <f t="shared" si="14"/>
        <v>0</v>
      </c>
      <c r="I91" s="8"/>
    </row>
    <row r="92" spans="1:9" s="13" customFormat="1" x14ac:dyDescent="0.3">
      <c r="A92" s="8">
        <v>56</v>
      </c>
      <c r="B92" s="3" t="s">
        <v>41</v>
      </c>
      <c r="C92" s="4">
        <v>11.200000000000001</v>
      </c>
      <c r="D92" s="5">
        <v>16.8</v>
      </c>
      <c r="E92" s="12">
        <v>0</v>
      </c>
      <c r="F92" s="12">
        <f t="shared" si="13"/>
        <v>0</v>
      </c>
      <c r="G92" s="12">
        <v>0</v>
      </c>
      <c r="H92" s="12">
        <f t="shared" si="14"/>
        <v>0</v>
      </c>
      <c r="I92" s="8"/>
    </row>
    <row r="93" spans="1:9" s="13" customFormat="1" x14ac:dyDescent="0.3">
      <c r="A93" s="8">
        <v>57</v>
      </c>
      <c r="B93" s="3" t="s">
        <v>42</v>
      </c>
      <c r="C93" s="4">
        <v>55.870967741935488</v>
      </c>
      <c r="D93" s="5">
        <v>83.806451612903231</v>
      </c>
      <c r="E93" s="12">
        <v>0</v>
      </c>
      <c r="F93" s="12">
        <f t="shared" si="13"/>
        <v>0</v>
      </c>
      <c r="G93" s="12">
        <v>0</v>
      </c>
      <c r="H93" s="12">
        <f t="shared" si="14"/>
        <v>0</v>
      </c>
      <c r="I93" s="8"/>
    </row>
    <row r="94" spans="1:9" s="13" customFormat="1" x14ac:dyDescent="0.3">
      <c r="A94" s="8">
        <v>58</v>
      </c>
      <c r="B94" s="8" t="s">
        <v>44</v>
      </c>
      <c r="C94" s="4">
        <v>133.88387096774193</v>
      </c>
      <c r="D94" s="5">
        <v>200.82580645161289</v>
      </c>
      <c r="E94" s="12">
        <v>0</v>
      </c>
      <c r="F94" s="12">
        <f t="shared" si="13"/>
        <v>0</v>
      </c>
      <c r="G94" s="12">
        <v>0</v>
      </c>
      <c r="H94" s="12">
        <f t="shared" si="14"/>
        <v>0</v>
      </c>
      <c r="I94" s="8"/>
    </row>
    <row r="95" spans="1:9" s="13" customFormat="1" x14ac:dyDescent="0.3">
      <c r="A95" s="8">
        <v>59</v>
      </c>
      <c r="B95" s="8" t="s">
        <v>46</v>
      </c>
      <c r="C95" s="4">
        <v>38.70967741935484</v>
      </c>
      <c r="D95" s="5">
        <v>58.064516129032256</v>
      </c>
      <c r="E95" s="12">
        <v>0</v>
      </c>
      <c r="F95" s="12">
        <f t="shared" si="13"/>
        <v>0</v>
      </c>
      <c r="G95" s="12">
        <v>0</v>
      </c>
      <c r="H95" s="12">
        <f t="shared" si="14"/>
        <v>0</v>
      </c>
      <c r="I95" s="8"/>
    </row>
    <row r="96" spans="1:9" s="13" customFormat="1" x14ac:dyDescent="0.3">
      <c r="A96" s="8">
        <v>60</v>
      </c>
      <c r="B96" s="8" t="s">
        <v>47</v>
      </c>
      <c r="C96" s="4">
        <v>12.38709677419355</v>
      </c>
      <c r="D96" s="5">
        <v>18.580645161290324</v>
      </c>
      <c r="E96" s="12">
        <v>0</v>
      </c>
      <c r="F96" s="12">
        <f t="shared" si="13"/>
        <v>0</v>
      </c>
      <c r="G96" s="12">
        <v>0</v>
      </c>
      <c r="H96" s="12">
        <f t="shared" si="14"/>
        <v>0</v>
      </c>
      <c r="I96" s="8"/>
    </row>
    <row r="97" spans="1:9" s="13" customFormat="1" x14ac:dyDescent="0.3">
      <c r="A97" s="8">
        <v>61</v>
      </c>
      <c r="B97" s="3" t="s">
        <v>48</v>
      </c>
      <c r="C97" s="4">
        <v>6.3999999999999995</v>
      </c>
      <c r="D97" s="5">
        <v>9.6</v>
      </c>
      <c r="E97" s="12">
        <v>0</v>
      </c>
      <c r="F97" s="12">
        <f t="shared" si="13"/>
        <v>0</v>
      </c>
      <c r="G97" s="12">
        <v>0</v>
      </c>
      <c r="H97" s="12">
        <f t="shared" si="14"/>
        <v>0</v>
      </c>
      <c r="I97" s="8"/>
    </row>
    <row r="98" spans="1:9" s="13" customFormat="1" x14ac:dyDescent="0.3">
      <c r="A98" s="8">
        <v>62</v>
      </c>
      <c r="B98" s="3" t="s">
        <v>52</v>
      </c>
      <c r="C98" s="4">
        <v>18.012903225806451</v>
      </c>
      <c r="D98" s="5">
        <v>27.019354838709674</v>
      </c>
      <c r="E98" s="12">
        <v>0</v>
      </c>
      <c r="F98" s="12">
        <f t="shared" si="13"/>
        <v>0</v>
      </c>
      <c r="G98" s="12">
        <v>0</v>
      </c>
      <c r="H98" s="12">
        <f t="shared" si="14"/>
        <v>0</v>
      </c>
      <c r="I98" s="8"/>
    </row>
    <row r="99" spans="1:9" s="13" customFormat="1" x14ac:dyDescent="0.3">
      <c r="A99" s="8">
        <v>63</v>
      </c>
      <c r="B99" s="8" t="s">
        <v>53</v>
      </c>
      <c r="C99" s="4">
        <v>14.70967741935484</v>
      </c>
      <c r="D99" s="5">
        <v>22.06451612903226</v>
      </c>
      <c r="E99" s="12">
        <v>0</v>
      </c>
      <c r="F99" s="12">
        <f t="shared" si="13"/>
        <v>0</v>
      </c>
      <c r="G99" s="12">
        <v>0</v>
      </c>
      <c r="H99" s="12">
        <f t="shared" si="14"/>
        <v>0</v>
      </c>
      <c r="I99" s="8"/>
    </row>
    <row r="100" spans="1:9" s="13" customFormat="1" x14ac:dyDescent="0.3">
      <c r="A100" s="8">
        <v>64</v>
      </c>
      <c r="B100" s="8" t="s">
        <v>54</v>
      </c>
      <c r="C100" s="4">
        <v>17.032258064516128</v>
      </c>
      <c r="D100" s="5">
        <v>25.548387096774192</v>
      </c>
      <c r="E100" s="12">
        <v>0</v>
      </c>
      <c r="F100" s="12">
        <f t="shared" si="13"/>
        <v>0</v>
      </c>
      <c r="G100" s="12">
        <v>0</v>
      </c>
      <c r="H100" s="12">
        <f t="shared" si="14"/>
        <v>0</v>
      </c>
      <c r="I100" s="8"/>
    </row>
    <row r="101" spans="1:9" s="13" customFormat="1" x14ac:dyDescent="0.3">
      <c r="A101" s="8">
        <v>65</v>
      </c>
      <c r="B101" s="8" t="s">
        <v>56</v>
      </c>
      <c r="C101" s="4">
        <v>3.870967741935484</v>
      </c>
      <c r="D101" s="5">
        <v>5.806451612903226</v>
      </c>
      <c r="E101" s="12">
        <v>0</v>
      </c>
      <c r="F101" s="12">
        <f t="shared" si="13"/>
        <v>0</v>
      </c>
      <c r="G101" s="12">
        <v>0</v>
      </c>
      <c r="H101" s="12">
        <f t="shared" si="14"/>
        <v>0</v>
      </c>
      <c r="I101" s="8"/>
    </row>
    <row r="102" spans="1:9" s="13" customFormat="1" x14ac:dyDescent="0.3">
      <c r="A102" s="8">
        <v>66</v>
      </c>
      <c r="B102" s="8" t="s">
        <v>58</v>
      </c>
      <c r="C102" s="4">
        <v>13.935483870967742</v>
      </c>
      <c r="D102" s="5">
        <v>20.903225806451612</v>
      </c>
      <c r="E102" s="12">
        <v>0</v>
      </c>
      <c r="F102" s="12">
        <f t="shared" si="13"/>
        <v>0</v>
      </c>
      <c r="G102" s="12">
        <v>0</v>
      </c>
      <c r="H102" s="12">
        <f t="shared" si="14"/>
        <v>0</v>
      </c>
      <c r="I102" s="8"/>
    </row>
    <row r="103" spans="1:9" s="13" customFormat="1" x14ac:dyDescent="0.3">
      <c r="A103" s="8">
        <v>67</v>
      </c>
      <c r="B103" s="8" t="s">
        <v>60</v>
      </c>
      <c r="C103" s="4">
        <v>10.838709677419354</v>
      </c>
      <c r="D103" s="5">
        <v>16.258064516129032</v>
      </c>
      <c r="E103" s="12">
        <v>0</v>
      </c>
      <c r="F103" s="12">
        <f t="shared" si="13"/>
        <v>0</v>
      </c>
      <c r="G103" s="12">
        <v>0</v>
      </c>
      <c r="H103" s="12">
        <f t="shared" si="14"/>
        <v>0</v>
      </c>
      <c r="I103" s="8"/>
    </row>
    <row r="104" spans="1:9" s="13" customFormat="1" x14ac:dyDescent="0.3">
      <c r="A104" s="8">
        <v>68</v>
      </c>
      <c r="B104" s="8" t="s">
        <v>61</v>
      </c>
      <c r="C104" s="4">
        <v>13.935483870967742</v>
      </c>
      <c r="D104" s="5">
        <v>20.903225806451612</v>
      </c>
      <c r="E104" s="12">
        <v>0</v>
      </c>
      <c r="F104" s="12">
        <f>E104*C104</f>
        <v>0</v>
      </c>
      <c r="G104" s="12">
        <v>0</v>
      </c>
      <c r="H104" s="12">
        <f t="shared" si="14"/>
        <v>0</v>
      </c>
      <c r="I104" s="8"/>
    </row>
    <row r="105" spans="1:9" x14ac:dyDescent="0.3">
      <c r="A105" s="6"/>
      <c r="B105" s="6"/>
      <c r="C105" s="6"/>
      <c r="D105" s="6"/>
      <c r="E105" s="11" t="s">
        <v>71</v>
      </c>
      <c r="F105" s="16">
        <f>SUM(F79:F104)</f>
        <v>0</v>
      </c>
      <c r="G105" s="11" t="s">
        <v>71</v>
      </c>
      <c r="H105" s="16">
        <f>SUM(H79:H104)</f>
        <v>0</v>
      </c>
      <c r="I105" s="6"/>
    </row>
    <row r="106" spans="1:9" ht="32.4" customHeight="1" x14ac:dyDescent="0.3">
      <c r="A106" s="17"/>
      <c r="B106" s="17"/>
      <c r="C106" s="17"/>
      <c r="D106" s="17"/>
      <c r="E106" s="18" t="s">
        <v>84</v>
      </c>
      <c r="F106" s="19">
        <f>F105+F77+F72+F66+F61+F55++F46+F43+F36</f>
        <v>0</v>
      </c>
      <c r="G106" s="18" t="s">
        <v>84</v>
      </c>
      <c r="H106" s="19">
        <f>H105+H77+H72+H66+H61+H55+H46+H43+H36</f>
        <v>0</v>
      </c>
      <c r="I106" s="17"/>
    </row>
    <row r="107" spans="1:9" s="14" customFormat="1" ht="21.6" customHeight="1" x14ac:dyDescent="0.3">
      <c r="A107" s="64" t="s">
        <v>85</v>
      </c>
      <c r="B107" s="64"/>
      <c r="C107" s="64"/>
      <c r="D107" s="64"/>
      <c r="E107" s="64"/>
      <c r="F107" s="64"/>
      <c r="G107" s="64"/>
      <c r="H107" s="64"/>
      <c r="I107" s="64"/>
    </row>
    <row r="108" spans="1:9" ht="22.2" customHeight="1" x14ac:dyDescent="0.3">
      <c r="A108" s="60" t="s">
        <v>86</v>
      </c>
      <c r="B108" s="60"/>
      <c r="C108" s="60"/>
      <c r="D108" s="59"/>
      <c r="E108" s="59"/>
      <c r="F108" s="59"/>
      <c r="G108" s="59"/>
      <c r="H108" s="59"/>
      <c r="I108" s="59"/>
    </row>
    <row r="109" spans="1:9" ht="22.8" customHeight="1" x14ac:dyDescent="0.3">
      <c r="A109" s="60" t="s">
        <v>87</v>
      </c>
      <c r="B109" s="60"/>
      <c r="C109" s="60"/>
      <c r="D109" s="59"/>
      <c r="E109" s="59"/>
      <c r="F109" s="59"/>
      <c r="G109" s="59"/>
      <c r="H109" s="59"/>
      <c r="I109" s="59"/>
    </row>
    <row r="110" spans="1:9" ht="33.6" customHeight="1" x14ac:dyDescent="0.3">
      <c r="A110" s="60" t="s">
        <v>88</v>
      </c>
      <c r="B110" s="60"/>
      <c r="C110" s="60"/>
      <c r="D110" s="59"/>
      <c r="E110" s="59"/>
      <c r="F110" s="59"/>
      <c r="G110" s="59"/>
      <c r="H110" s="59"/>
      <c r="I110" s="59"/>
    </row>
    <row r="111" spans="1:9" ht="55.2" customHeight="1" x14ac:dyDescent="0.3">
      <c r="A111" s="60" t="s">
        <v>204</v>
      </c>
      <c r="B111" s="60"/>
      <c r="C111" s="60"/>
      <c r="D111" s="59"/>
      <c r="E111" s="59"/>
      <c r="F111" s="59"/>
      <c r="G111" s="59"/>
      <c r="H111" s="59"/>
      <c r="I111" s="59"/>
    </row>
    <row r="112" spans="1:9" ht="21.6" customHeight="1" x14ac:dyDescent="0.3">
      <c r="A112" s="60" t="s">
        <v>89</v>
      </c>
      <c r="B112" s="60"/>
      <c r="C112" s="60"/>
      <c r="D112" s="59"/>
      <c r="E112" s="59"/>
      <c r="F112" s="59"/>
      <c r="G112" s="59"/>
      <c r="H112" s="59"/>
      <c r="I112" s="59"/>
    </row>
    <row r="113" spans="1:9" ht="28.8" customHeight="1" x14ac:dyDescent="0.3">
      <c r="A113" s="60" t="s">
        <v>90</v>
      </c>
      <c r="B113" s="60"/>
      <c r="C113" s="60"/>
      <c r="D113" s="59"/>
      <c r="E113" s="59"/>
      <c r="F113" s="59"/>
      <c r="G113" s="59"/>
      <c r="H113" s="59"/>
      <c r="I113" s="59"/>
    </row>
    <row r="114" spans="1:9" ht="28.8" customHeight="1" x14ac:dyDescent="0.3">
      <c r="A114" s="60" t="s">
        <v>91</v>
      </c>
      <c r="B114" s="60"/>
      <c r="C114" s="60"/>
      <c r="D114" s="59"/>
      <c r="E114" s="59"/>
      <c r="F114" s="59"/>
      <c r="G114" s="59"/>
      <c r="H114" s="59"/>
      <c r="I114" s="59"/>
    </row>
    <row r="115" spans="1:9" ht="43.2" customHeight="1" x14ac:dyDescent="0.3">
      <c r="A115" s="60" t="s">
        <v>92</v>
      </c>
      <c r="B115" s="60"/>
      <c r="C115" s="60"/>
      <c r="D115" s="59"/>
      <c r="E115" s="59"/>
      <c r="F115" s="59"/>
      <c r="G115" s="59"/>
      <c r="H115" s="59"/>
      <c r="I115" s="59"/>
    </row>
    <row r="116" spans="1:9" ht="40.200000000000003" customHeight="1" x14ac:dyDescent="0.3">
      <c r="A116" s="60" t="s">
        <v>93</v>
      </c>
      <c r="B116" s="60"/>
      <c r="C116" s="60"/>
      <c r="D116" s="59"/>
      <c r="E116" s="59"/>
      <c r="F116" s="59"/>
      <c r="G116" s="59"/>
      <c r="H116" s="59"/>
      <c r="I116" s="59"/>
    </row>
    <row r="117" spans="1:9" ht="38.4" customHeight="1" x14ac:dyDescent="0.3">
      <c r="A117" s="60" t="s">
        <v>152</v>
      </c>
      <c r="B117" s="60"/>
      <c r="C117" s="60"/>
      <c r="D117" s="59"/>
      <c r="E117" s="59"/>
      <c r="F117" s="59"/>
      <c r="G117" s="59"/>
      <c r="H117" s="59"/>
      <c r="I117" s="59"/>
    </row>
    <row r="118" spans="1:9" ht="38.4" customHeight="1" x14ac:dyDescent="0.3">
      <c r="A118" s="60" t="s">
        <v>202</v>
      </c>
      <c r="B118" s="60"/>
      <c r="C118" s="60"/>
      <c r="D118" s="59"/>
      <c r="E118" s="59"/>
      <c r="F118" s="59"/>
      <c r="G118" s="59"/>
      <c r="H118" s="59"/>
      <c r="I118" s="59"/>
    </row>
    <row r="119" spans="1:9" ht="22.2" customHeight="1" x14ac:dyDescent="0.3">
      <c r="A119" s="60" t="s">
        <v>203</v>
      </c>
      <c r="B119" s="60"/>
      <c r="C119" s="60"/>
      <c r="D119" s="59"/>
      <c r="E119" s="59"/>
      <c r="F119" s="59"/>
      <c r="G119" s="59"/>
      <c r="H119" s="59"/>
      <c r="I119" s="59"/>
    </row>
    <row r="120" spans="1:9" x14ac:dyDescent="0.3">
      <c r="A120" s="57" t="s">
        <v>190</v>
      </c>
      <c r="B120" s="57"/>
      <c r="C120" s="57"/>
      <c r="D120" s="58"/>
      <c r="E120" s="58"/>
      <c r="F120" s="58"/>
      <c r="G120" s="58"/>
      <c r="H120" s="58"/>
      <c r="I120" s="58"/>
    </row>
    <row r="121" spans="1:9" ht="47.4" customHeight="1" x14ac:dyDescent="0.3">
      <c r="A121" s="63" t="s">
        <v>191</v>
      </c>
      <c r="B121" s="63"/>
      <c r="C121" s="63"/>
      <c r="D121" s="58"/>
      <c r="E121" s="58"/>
      <c r="F121" s="58"/>
      <c r="G121" s="58"/>
      <c r="H121" s="58"/>
      <c r="I121" s="58"/>
    </row>
    <row r="122" spans="1:9" ht="26.4" customHeight="1" x14ac:dyDescent="0.3">
      <c r="A122" s="57" t="s">
        <v>192</v>
      </c>
      <c r="B122" s="57"/>
      <c r="C122" s="57"/>
      <c r="D122" s="58"/>
      <c r="E122" s="58"/>
      <c r="F122" s="58"/>
      <c r="G122" s="58"/>
      <c r="H122" s="58"/>
      <c r="I122" s="58"/>
    </row>
    <row r="123" spans="1:9" ht="18.600000000000001" customHeight="1" x14ac:dyDescent="0.3">
      <c r="A123" s="60" t="s">
        <v>94</v>
      </c>
      <c r="B123" s="60"/>
      <c r="C123" s="60"/>
      <c r="D123" s="59"/>
      <c r="E123" s="59"/>
      <c r="F123" s="59"/>
      <c r="G123" s="59"/>
      <c r="H123" s="59"/>
      <c r="I123" s="59"/>
    </row>
    <row r="124" spans="1:9" ht="22.2" customHeight="1" x14ac:dyDescent="0.3">
      <c r="A124" s="60" t="s">
        <v>95</v>
      </c>
      <c r="B124" s="60"/>
      <c r="C124" s="60"/>
      <c r="D124" s="59"/>
      <c r="E124" s="59"/>
      <c r="F124" s="59"/>
      <c r="G124" s="59"/>
      <c r="H124" s="59"/>
      <c r="I124" s="59"/>
    </row>
    <row r="125" spans="1:9" ht="49.2" customHeight="1" x14ac:dyDescent="0.3">
      <c r="A125" s="61" t="s">
        <v>151</v>
      </c>
      <c r="B125" s="62"/>
      <c r="C125" s="62"/>
      <c r="D125" s="62"/>
      <c r="E125" s="62"/>
      <c r="F125" s="62"/>
      <c r="G125" s="62"/>
      <c r="H125" s="62"/>
      <c r="I125" s="62"/>
    </row>
  </sheetData>
  <mergeCells count="71">
    <mergeCell ref="A10:E10"/>
    <mergeCell ref="F10:I10"/>
    <mergeCell ref="A7:E7"/>
    <mergeCell ref="F7:I7"/>
    <mergeCell ref="A8:E8"/>
    <mergeCell ref="F8:I8"/>
    <mergeCell ref="A9:E9"/>
    <mergeCell ref="F9:I9"/>
    <mergeCell ref="A6:I6"/>
    <mergeCell ref="A1:I1"/>
    <mergeCell ref="A2:I2"/>
    <mergeCell ref="A3:I3"/>
    <mergeCell ref="A4:I4"/>
    <mergeCell ref="A5:I5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08:C108"/>
    <mergeCell ref="D108:I108"/>
    <mergeCell ref="A16:I16"/>
    <mergeCell ref="A33:I33"/>
    <mergeCell ref="A37:I37"/>
    <mergeCell ref="A44:I44"/>
    <mergeCell ref="A47:I47"/>
    <mergeCell ref="A56:I56"/>
    <mergeCell ref="A62:I62"/>
    <mergeCell ref="A67:I67"/>
    <mergeCell ref="A73:I73"/>
    <mergeCell ref="A78:I78"/>
    <mergeCell ref="A107:I107"/>
    <mergeCell ref="A18:I18"/>
    <mergeCell ref="A109:C109"/>
    <mergeCell ref="D109:I109"/>
    <mergeCell ref="A110:C110"/>
    <mergeCell ref="D110:I110"/>
    <mergeCell ref="A111:C111"/>
    <mergeCell ref="D111:I111"/>
    <mergeCell ref="A112:C112"/>
    <mergeCell ref="D112:I112"/>
    <mergeCell ref="A113:C113"/>
    <mergeCell ref="D113:I113"/>
    <mergeCell ref="A114:C114"/>
    <mergeCell ref="D114:I114"/>
    <mergeCell ref="A115:C115"/>
    <mergeCell ref="D115:I115"/>
    <mergeCell ref="A125:I125"/>
    <mergeCell ref="A123:C123"/>
    <mergeCell ref="D123:I123"/>
    <mergeCell ref="A124:C124"/>
    <mergeCell ref="D124:I124"/>
    <mergeCell ref="A121:C121"/>
    <mergeCell ref="D121:I121"/>
    <mergeCell ref="A122:C122"/>
    <mergeCell ref="D122:I122"/>
    <mergeCell ref="A116:C116"/>
    <mergeCell ref="D116:I116"/>
    <mergeCell ref="A117:C117"/>
    <mergeCell ref="A120:C120"/>
    <mergeCell ref="D120:I120"/>
    <mergeCell ref="D117:I117"/>
    <mergeCell ref="A118:C118"/>
    <mergeCell ref="D118:I118"/>
    <mergeCell ref="A119:C119"/>
    <mergeCell ref="D119:I1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9964-BE6F-45D6-AB98-BA628BD01C24}">
  <dimension ref="A1:BS63"/>
  <sheetViews>
    <sheetView tabSelected="1" topLeftCell="A16" zoomScale="70" zoomScaleNormal="70" workbookViewId="0">
      <selection activeCell="A54" sqref="A54:C54"/>
    </sheetView>
  </sheetViews>
  <sheetFormatPr defaultRowHeight="14.4" x14ac:dyDescent="0.3"/>
  <cols>
    <col min="1" max="1" width="5.21875" customWidth="1"/>
    <col min="2" max="2" width="21.5546875" customWidth="1"/>
    <col min="3" max="3" width="19.44140625" customWidth="1"/>
    <col min="4" max="4" width="14.109375" customWidth="1"/>
    <col min="6" max="6" width="12.109375" customWidth="1"/>
    <col min="7" max="7" width="11.44140625" customWidth="1"/>
    <col min="8" max="8" width="20.109375" style="53" customWidth="1"/>
    <col min="9" max="10" width="13.109375" customWidth="1"/>
    <col min="11" max="11" width="13.6640625" customWidth="1"/>
    <col min="12" max="12" width="16" customWidth="1"/>
    <col min="13" max="13" width="12.21875" customWidth="1"/>
    <col min="14" max="14" width="10.77734375" customWidth="1"/>
    <col min="15" max="15" width="15.6640625" customWidth="1"/>
    <col min="16" max="16" width="11.109375" customWidth="1"/>
  </cols>
  <sheetData>
    <row r="1" spans="1:16" s="2" customFormat="1" ht="26.4" customHeight="1" x14ac:dyDescent="0.3">
      <c r="A1" s="78" t="s">
        <v>104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2" customFormat="1" ht="24" customHeight="1" x14ac:dyDescent="0.3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2" customFormat="1" ht="54.6" customHeight="1" x14ac:dyDescent="0.3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2" customFormat="1" ht="54" customHeight="1" x14ac:dyDescent="0.3">
      <c r="A4" s="79" t="s">
        <v>201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s="2" customFormat="1" ht="22.95" customHeight="1" x14ac:dyDescent="0.3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1" customFormat="1" ht="18" customHeight="1" x14ac:dyDescent="0.3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s="1" customFormat="1" ht="24" customHeight="1" x14ac:dyDescent="0.3">
      <c r="A7" s="68" t="s">
        <v>4</v>
      </c>
      <c r="B7" s="68"/>
      <c r="C7" s="68"/>
      <c r="D7" s="68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s="1" customFormat="1" ht="19.8" customHeight="1" x14ac:dyDescent="0.3">
      <c r="A8" s="68" t="s">
        <v>5</v>
      </c>
      <c r="B8" s="68"/>
      <c r="C8" s="68"/>
      <c r="D8" s="68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s="1" customFormat="1" ht="28.8" customHeight="1" x14ac:dyDescent="0.3">
      <c r="A9" s="68" t="s">
        <v>6</v>
      </c>
      <c r="B9" s="68"/>
      <c r="C9" s="68"/>
      <c r="D9" s="68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s="1" customFormat="1" ht="21.6" customHeight="1" x14ac:dyDescent="0.3">
      <c r="A10" s="68" t="s">
        <v>7</v>
      </c>
      <c r="B10" s="68"/>
      <c r="C10" s="68"/>
      <c r="D10" s="68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s="1" customFormat="1" ht="21" customHeight="1" x14ac:dyDescent="0.3">
      <c r="A11" s="68" t="s">
        <v>8</v>
      </c>
      <c r="B11" s="68"/>
      <c r="C11" s="68"/>
      <c r="D11" s="68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1" customFormat="1" ht="25.2" customHeight="1" x14ac:dyDescent="0.3">
      <c r="A12" s="68" t="s">
        <v>9</v>
      </c>
      <c r="B12" s="68"/>
      <c r="C12" s="68"/>
      <c r="D12" s="68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</row>
    <row r="13" spans="1:16" s="1" customFormat="1" ht="25.8" customHeight="1" x14ac:dyDescent="0.3">
      <c r="A13" s="68" t="s">
        <v>10</v>
      </c>
      <c r="B13" s="68"/>
      <c r="C13" s="68"/>
      <c r="D13" s="6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1" customFormat="1" ht="26.4" customHeight="1" x14ac:dyDescent="0.3">
      <c r="A14" s="68" t="s">
        <v>11</v>
      </c>
      <c r="B14" s="68"/>
      <c r="C14" s="68"/>
      <c r="D14" s="68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16" s="1" customFormat="1" ht="28.8" customHeight="1" x14ac:dyDescent="0.3">
      <c r="A15" s="68" t="s">
        <v>12</v>
      </c>
      <c r="B15" s="68"/>
      <c r="C15" s="68"/>
      <c r="D15" s="68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1:16" s="2" customFormat="1" ht="49.2" customHeight="1" x14ac:dyDescent="0.3">
      <c r="A16" s="70" t="s">
        <v>96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71" s="32" customFormat="1" ht="23.25" customHeight="1" x14ac:dyDescent="0.3">
      <c r="A17" s="87" t="s">
        <v>122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50"/>
      <c r="R17" s="31"/>
    </row>
    <row r="18" spans="1:71" s="32" customFormat="1" ht="86.4" customHeight="1" thickBot="1" x14ac:dyDescent="0.35">
      <c r="A18" s="35" t="s">
        <v>123</v>
      </c>
      <c r="B18" s="36" t="s">
        <v>124</v>
      </c>
      <c r="C18" s="36" t="s">
        <v>125</v>
      </c>
      <c r="D18" s="36" t="s">
        <v>126</v>
      </c>
      <c r="E18" s="36" t="s">
        <v>127</v>
      </c>
      <c r="F18" s="36" t="s">
        <v>128</v>
      </c>
      <c r="G18" s="36" t="s">
        <v>129</v>
      </c>
      <c r="H18" s="37" t="s">
        <v>195</v>
      </c>
      <c r="I18" s="36" t="s">
        <v>193</v>
      </c>
      <c r="J18" s="36" t="s">
        <v>196</v>
      </c>
      <c r="K18" s="36" t="s">
        <v>197</v>
      </c>
      <c r="L18" s="36" t="s">
        <v>198</v>
      </c>
      <c r="M18" s="36" t="s">
        <v>199</v>
      </c>
      <c r="N18" s="36" t="s">
        <v>200</v>
      </c>
      <c r="O18" s="36" t="s">
        <v>206</v>
      </c>
      <c r="P18" s="56" t="s">
        <v>66</v>
      </c>
      <c r="Q18" s="51"/>
    </row>
    <row r="19" spans="1:71" s="26" customFormat="1" ht="22.05" customHeight="1" x14ac:dyDescent="0.25">
      <c r="A19" s="38" t="s">
        <v>130</v>
      </c>
      <c r="B19" s="39" t="s">
        <v>100</v>
      </c>
      <c r="C19" s="40" t="s">
        <v>139</v>
      </c>
      <c r="D19" s="41" t="s">
        <v>153</v>
      </c>
      <c r="E19" s="42" t="s">
        <v>133</v>
      </c>
      <c r="F19" s="42" t="s">
        <v>134</v>
      </c>
      <c r="G19" s="43" t="s">
        <v>135</v>
      </c>
      <c r="H19" s="44" t="s">
        <v>194</v>
      </c>
      <c r="I19" s="43">
        <v>664</v>
      </c>
      <c r="J19" s="43">
        <f>I19*1.5</f>
        <v>996</v>
      </c>
      <c r="K19" s="45">
        <v>0</v>
      </c>
      <c r="L19" s="46">
        <f>K19*I19</f>
        <v>0</v>
      </c>
      <c r="M19" s="47">
        <v>0</v>
      </c>
      <c r="N19" s="47">
        <f>M19*J19</f>
        <v>0</v>
      </c>
      <c r="O19" s="54"/>
      <c r="P19" s="54"/>
      <c r="Q19" s="5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25" customFormat="1" ht="22.05" customHeight="1" x14ac:dyDescent="0.25">
      <c r="A20" s="38" t="s">
        <v>130</v>
      </c>
      <c r="B20" s="85" t="s">
        <v>97</v>
      </c>
      <c r="C20" s="40" t="s">
        <v>154</v>
      </c>
      <c r="D20" s="41" t="s">
        <v>132</v>
      </c>
      <c r="E20" s="42" t="s">
        <v>133</v>
      </c>
      <c r="F20" s="42" t="s">
        <v>134</v>
      </c>
      <c r="G20" s="43" t="s">
        <v>135</v>
      </c>
      <c r="H20" s="44" t="s">
        <v>155</v>
      </c>
      <c r="I20" s="43">
        <v>1358</v>
      </c>
      <c r="J20" s="43">
        <f t="shared" ref="J20:J40" si="0">I20*1.5</f>
        <v>2037</v>
      </c>
      <c r="K20" s="45">
        <v>0</v>
      </c>
      <c r="L20" s="46">
        <f t="shared" ref="L20:L40" si="1">K20*I20</f>
        <v>0</v>
      </c>
      <c r="M20" s="47">
        <v>0</v>
      </c>
      <c r="N20" s="47">
        <f t="shared" ref="N20:N40" si="2">M20*J20</f>
        <v>0</v>
      </c>
      <c r="O20" s="55"/>
      <c r="P20" s="55"/>
    </row>
    <row r="21" spans="1:71" s="25" customFormat="1" ht="22.05" customHeight="1" x14ac:dyDescent="0.25">
      <c r="A21" s="38" t="s">
        <v>136</v>
      </c>
      <c r="B21" s="85"/>
      <c r="C21" s="40" t="s">
        <v>156</v>
      </c>
      <c r="D21" s="41" t="s">
        <v>132</v>
      </c>
      <c r="E21" s="42" t="s">
        <v>133</v>
      </c>
      <c r="F21" s="42" t="s">
        <v>134</v>
      </c>
      <c r="G21" s="43" t="s">
        <v>135</v>
      </c>
      <c r="H21" s="44" t="s">
        <v>157</v>
      </c>
      <c r="I21" s="43">
        <v>2169</v>
      </c>
      <c r="J21" s="43">
        <f t="shared" si="0"/>
        <v>3253.5</v>
      </c>
      <c r="K21" s="45">
        <v>0</v>
      </c>
      <c r="L21" s="46">
        <f t="shared" si="1"/>
        <v>0</v>
      </c>
      <c r="M21" s="47">
        <v>0</v>
      </c>
      <c r="N21" s="47">
        <f t="shared" si="2"/>
        <v>0</v>
      </c>
      <c r="O21" s="55"/>
      <c r="P21" s="55"/>
    </row>
    <row r="22" spans="1:71" s="25" customFormat="1" ht="22.05" customHeight="1" x14ac:dyDescent="0.25">
      <c r="A22" s="38" t="s">
        <v>137</v>
      </c>
      <c r="B22" s="85"/>
      <c r="C22" s="40" t="s">
        <v>158</v>
      </c>
      <c r="D22" s="41" t="s">
        <v>132</v>
      </c>
      <c r="E22" s="42" t="s">
        <v>133</v>
      </c>
      <c r="F22" s="42" t="s">
        <v>134</v>
      </c>
      <c r="G22" s="43" t="s">
        <v>135</v>
      </c>
      <c r="H22" s="44" t="s">
        <v>159</v>
      </c>
      <c r="I22" s="43">
        <v>135</v>
      </c>
      <c r="J22" s="43">
        <f t="shared" si="0"/>
        <v>202.5</v>
      </c>
      <c r="K22" s="45">
        <v>0</v>
      </c>
      <c r="L22" s="46">
        <f t="shared" si="1"/>
        <v>0</v>
      </c>
      <c r="M22" s="47">
        <v>0</v>
      </c>
      <c r="N22" s="47">
        <f t="shared" si="2"/>
        <v>0</v>
      </c>
      <c r="O22" s="55"/>
      <c r="P22" s="55"/>
    </row>
    <row r="23" spans="1:71" s="25" customFormat="1" ht="22.05" customHeight="1" x14ac:dyDescent="0.25">
      <c r="A23" s="38" t="s">
        <v>207</v>
      </c>
      <c r="B23" s="85"/>
      <c r="C23" s="40" t="s">
        <v>160</v>
      </c>
      <c r="D23" s="41" t="s">
        <v>132</v>
      </c>
      <c r="E23" s="42" t="s">
        <v>133</v>
      </c>
      <c r="F23" s="42" t="s">
        <v>134</v>
      </c>
      <c r="G23" s="43" t="s">
        <v>135</v>
      </c>
      <c r="H23" s="44" t="s">
        <v>161</v>
      </c>
      <c r="I23" s="43">
        <v>203</v>
      </c>
      <c r="J23" s="43">
        <f t="shared" si="0"/>
        <v>304.5</v>
      </c>
      <c r="K23" s="45">
        <v>0</v>
      </c>
      <c r="L23" s="46">
        <f t="shared" si="1"/>
        <v>0</v>
      </c>
      <c r="M23" s="47">
        <v>0</v>
      </c>
      <c r="N23" s="47">
        <f t="shared" si="2"/>
        <v>0</v>
      </c>
      <c r="O23" s="55"/>
      <c r="P23" s="55"/>
    </row>
    <row r="24" spans="1:71" s="25" customFormat="1" ht="22.05" customHeight="1" x14ac:dyDescent="0.25">
      <c r="A24" s="38" t="s">
        <v>208</v>
      </c>
      <c r="B24" s="85"/>
      <c r="C24" s="40" t="s">
        <v>162</v>
      </c>
      <c r="D24" s="41" t="s">
        <v>132</v>
      </c>
      <c r="E24" s="42" t="s">
        <v>133</v>
      </c>
      <c r="F24" s="42" t="s">
        <v>134</v>
      </c>
      <c r="G24" s="43" t="s">
        <v>135</v>
      </c>
      <c r="H24" s="44" t="s">
        <v>163</v>
      </c>
      <c r="I24" s="43">
        <v>183</v>
      </c>
      <c r="J24" s="43">
        <f t="shared" si="0"/>
        <v>274.5</v>
      </c>
      <c r="K24" s="45">
        <v>0</v>
      </c>
      <c r="L24" s="46">
        <f t="shared" si="1"/>
        <v>0</v>
      </c>
      <c r="M24" s="47">
        <v>0</v>
      </c>
      <c r="N24" s="47">
        <f t="shared" si="2"/>
        <v>0</v>
      </c>
      <c r="O24" s="55"/>
      <c r="P24" s="55"/>
    </row>
    <row r="25" spans="1:71" s="25" customFormat="1" ht="22.05" customHeight="1" x14ac:dyDescent="0.25">
      <c r="A25" s="38" t="s">
        <v>209</v>
      </c>
      <c r="B25" s="85"/>
      <c r="C25" s="40" t="s">
        <v>164</v>
      </c>
      <c r="D25" s="41" t="s">
        <v>132</v>
      </c>
      <c r="E25" s="42" t="s">
        <v>133</v>
      </c>
      <c r="F25" s="42" t="s">
        <v>134</v>
      </c>
      <c r="G25" s="43" t="s">
        <v>135</v>
      </c>
      <c r="H25" s="44" t="s">
        <v>188</v>
      </c>
      <c r="I25" s="43">
        <v>200</v>
      </c>
      <c r="J25" s="43">
        <f t="shared" si="0"/>
        <v>300</v>
      </c>
      <c r="K25" s="45">
        <v>0</v>
      </c>
      <c r="L25" s="46">
        <f t="shared" si="1"/>
        <v>0</v>
      </c>
      <c r="M25" s="47">
        <v>0</v>
      </c>
      <c r="N25" s="47">
        <f t="shared" si="2"/>
        <v>0</v>
      </c>
      <c r="O25" s="55"/>
      <c r="P25" s="55"/>
    </row>
    <row r="26" spans="1:71" s="25" customFormat="1" ht="22.05" customHeight="1" x14ac:dyDescent="0.25">
      <c r="A26" s="38" t="s">
        <v>210</v>
      </c>
      <c r="B26" s="85"/>
      <c r="C26" s="40" t="s">
        <v>164</v>
      </c>
      <c r="D26" s="41" t="s">
        <v>165</v>
      </c>
      <c r="E26" s="42" t="s">
        <v>133</v>
      </c>
      <c r="F26" s="42" t="s">
        <v>134</v>
      </c>
      <c r="G26" s="43" t="s">
        <v>135</v>
      </c>
      <c r="H26" s="44" t="s">
        <v>166</v>
      </c>
      <c r="I26" s="43">
        <v>400</v>
      </c>
      <c r="J26" s="43">
        <f t="shared" si="0"/>
        <v>600</v>
      </c>
      <c r="K26" s="45">
        <v>0</v>
      </c>
      <c r="L26" s="46">
        <f t="shared" si="1"/>
        <v>0</v>
      </c>
      <c r="M26" s="47">
        <v>0</v>
      </c>
      <c r="N26" s="47">
        <f t="shared" si="2"/>
        <v>0</v>
      </c>
      <c r="O26" s="55"/>
      <c r="P26" s="55"/>
    </row>
    <row r="27" spans="1:71" s="25" customFormat="1" ht="22.05" customHeight="1" x14ac:dyDescent="0.25">
      <c r="A27" s="38" t="s">
        <v>211</v>
      </c>
      <c r="B27" s="85"/>
      <c r="C27" s="40" t="s">
        <v>131</v>
      </c>
      <c r="D27" s="41" t="s">
        <v>132</v>
      </c>
      <c r="E27" s="42" t="s">
        <v>133</v>
      </c>
      <c r="F27" s="42" t="s">
        <v>134</v>
      </c>
      <c r="G27" s="43" t="s">
        <v>135</v>
      </c>
      <c r="H27" s="44" t="s">
        <v>167</v>
      </c>
      <c r="I27" s="43">
        <v>355</v>
      </c>
      <c r="J27" s="43">
        <f t="shared" si="0"/>
        <v>532.5</v>
      </c>
      <c r="K27" s="45">
        <v>0</v>
      </c>
      <c r="L27" s="46">
        <f t="shared" si="1"/>
        <v>0</v>
      </c>
      <c r="M27" s="47">
        <v>0</v>
      </c>
      <c r="N27" s="47">
        <f t="shared" si="2"/>
        <v>0</v>
      </c>
      <c r="O27" s="55"/>
      <c r="P27" s="55"/>
    </row>
    <row r="28" spans="1:71" s="25" customFormat="1" ht="22.05" customHeight="1" x14ac:dyDescent="0.25">
      <c r="A28" s="38" t="s">
        <v>130</v>
      </c>
      <c r="B28" s="85" t="s">
        <v>99</v>
      </c>
      <c r="C28" s="40" t="s">
        <v>168</v>
      </c>
      <c r="D28" s="41" t="s">
        <v>132</v>
      </c>
      <c r="E28" s="42" t="s">
        <v>138</v>
      </c>
      <c r="F28" s="42" t="s">
        <v>134</v>
      </c>
      <c r="G28" s="43" t="s">
        <v>135</v>
      </c>
      <c r="H28" s="44" t="s">
        <v>169</v>
      </c>
      <c r="I28" s="43">
        <v>954</v>
      </c>
      <c r="J28" s="43">
        <f t="shared" si="0"/>
        <v>1431</v>
      </c>
      <c r="K28" s="45">
        <v>0</v>
      </c>
      <c r="L28" s="46">
        <f t="shared" si="1"/>
        <v>0</v>
      </c>
      <c r="M28" s="47">
        <v>0</v>
      </c>
      <c r="N28" s="47">
        <f t="shared" si="2"/>
        <v>0</v>
      </c>
      <c r="O28" s="55"/>
      <c r="P28" s="55"/>
    </row>
    <row r="29" spans="1:71" s="25" customFormat="1" ht="22.05" customHeight="1" x14ac:dyDescent="0.25">
      <c r="A29" s="38" t="s">
        <v>136</v>
      </c>
      <c r="B29" s="85"/>
      <c r="C29" s="40" t="s">
        <v>154</v>
      </c>
      <c r="D29" s="41" t="s">
        <v>132</v>
      </c>
      <c r="E29" s="42" t="s">
        <v>138</v>
      </c>
      <c r="F29" s="42" t="s">
        <v>134</v>
      </c>
      <c r="G29" s="43" t="s">
        <v>135</v>
      </c>
      <c r="H29" s="44" t="s">
        <v>170</v>
      </c>
      <c r="I29" s="43">
        <v>631</v>
      </c>
      <c r="J29" s="43">
        <f t="shared" si="0"/>
        <v>946.5</v>
      </c>
      <c r="K29" s="45">
        <v>0</v>
      </c>
      <c r="L29" s="46">
        <f t="shared" si="1"/>
        <v>0</v>
      </c>
      <c r="M29" s="47">
        <v>0</v>
      </c>
      <c r="N29" s="47">
        <f t="shared" si="2"/>
        <v>0</v>
      </c>
      <c r="O29" s="55"/>
      <c r="P29" s="55"/>
    </row>
    <row r="30" spans="1:71" s="25" customFormat="1" ht="22.05" customHeight="1" x14ac:dyDescent="0.25">
      <c r="A30" s="38" t="s">
        <v>137</v>
      </c>
      <c r="B30" s="85"/>
      <c r="C30" s="40" t="s">
        <v>139</v>
      </c>
      <c r="D30" s="41" t="s">
        <v>132</v>
      </c>
      <c r="E30" s="42" t="s">
        <v>138</v>
      </c>
      <c r="F30" s="42" t="s">
        <v>134</v>
      </c>
      <c r="G30" s="43" t="s">
        <v>135</v>
      </c>
      <c r="H30" s="44" t="s">
        <v>171</v>
      </c>
      <c r="I30" s="43">
        <v>1929</v>
      </c>
      <c r="J30" s="43">
        <f t="shared" si="0"/>
        <v>2893.5</v>
      </c>
      <c r="K30" s="45">
        <v>0</v>
      </c>
      <c r="L30" s="46">
        <f t="shared" si="1"/>
        <v>0</v>
      </c>
      <c r="M30" s="47">
        <v>0</v>
      </c>
      <c r="N30" s="47">
        <f t="shared" si="2"/>
        <v>0</v>
      </c>
      <c r="O30" s="55"/>
      <c r="P30" s="55"/>
    </row>
    <row r="31" spans="1:71" s="25" customFormat="1" ht="22.05" customHeight="1" x14ac:dyDescent="0.25">
      <c r="A31" s="38" t="s">
        <v>207</v>
      </c>
      <c r="B31" s="85"/>
      <c r="C31" s="40" t="s">
        <v>172</v>
      </c>
      <c r="D31" s="41" t="s">
        <v>132</v>
      </c>
      <c r="E31" s="42" t="s">
        <v>138</v>
      </c>
      <c r="F31" s="42" t="s">
        <v>134</v>
      </c>
      <c r="G31" s="43" t="s">
        <v>135</v>
      </c>
      <c r="H31" s="44" t="s">
        <v>173</v>
      </c>
      <c r="I31" s="43">
        <v>321</v>
      </c>
      <c r="J31" s="43">
        <f t="shared" si="0"/>
        <v>481.5</v>
      </c>
      <c r="K31" s="45">
        <v>0</v>
      </c>
      <c r="L31" s="46">
        <f t="shared" si="1"/>
        <v>0</v>
      </c>
      <c r="M31" s="47">
        <v>0</v>
      </c>
      <c r="N31" s="47">
        <f t="shared" si="2"/>
        <v>0</v>
      </c>
      <c r="O31" s="55"/>
      <c r="P31" s="55"/>
    </row>
    <row r="32" spans="1:71" s="25" customFormat="1" ht="22.05" customHeight="1" x14ac:dyDescent="0.25">
      <c r="A32" s="38" t="s">
        <v>208</v>
      </c>
      <c r="B32" s="85"/>
      <c r="C32" s="40" t="s">
        <v>174</v>
      </c>
      <c r="D32" s="41" t="s">
        <v>132</v>
      </c>
      <c r="E32" s="42" t="s">
        <v>138</v>
      </c>
      <c r="F32" s="42" t="s">
        <v>134</v>
      </c>
      <c r="G32" s="43" t="s">
        <v>135</v>
      </c>
      <c r="H32" s="44" t="s">
        <v>175</v>
      </c>
      <c r="I32" s="43">
        <v>160</v>
      </c>
      <c r="J32" s="43">
        <f t="shared" si="0"/>
        <v>240</v>
      </c>
      <c r="K32" s="45">
        <v>0</v>
      </c>
      <c r="L32" s="46">
        <f t="shared" si="1"/>
        <v>0</v>
      </c>
      <c r="M32" s="47">
        <v>0</v>
      </c>
      <c r="N32" s="47">
        <f t="shared" si="2"/>
        <v>0</v>
      </c>
      <c r="O32" s="55"/>
      <c r="P32" s="55"/>
    </row>
    <row r="33" spans="1:17" s="25" customFormat="1" ht="22.05" customHeight="1" x14ac:dyDescent="0.25">
      <c r="A33" s="38" t="s">
        <v>209</v>
      </c>
      <c r="B33" s="85"/>
      <c r="C33" s="40" t="s">
        <v>131</v>
      </c>
      <c r="D33" s="41" t="s">
        <v>132</v>
      </c>
      <c r="E33" s="42" t="s">
        <v>138</v>
      </c>
      <c r="F33" s="42" t="s">
        <v>134</v>
      </c>
      <c r="G33" s="43" t="s">
        <v>135</v>
      </c>
      <c r="H33" s="44" t="s">
        <v>176</v>
      </c>
      <c r="I33" s="43">
        <v>560</v>
      </c>
      <c r="J33" s="43">
        <f t="shared" si="0"/>
        <v>840</v>
      </c>
      <c r="K33" s="45">
        <v>0</v>
      </c>
      <c r="L33" s="46">
        <f t="shared" si="1"/>
        <v>0</v>
      </c>
      <c r="M33" s="47">
        <v>0</v>
      </c>
      <c r="N33" s="47">
        <f t="shared" si="2"/>
        <v>0</v>
      </c>
      <c r="O33" s="55"/>
      <c r="P33" s="55"/>
    </row>
    <row r="34" spans="1:17" s="25" customFormat="1" ht="22.05" customHeight="1" x14ac:dyDescent="0.25">
      <c r="A34" s="38">
        <v>1</v>
      </c>
      <c r="B34" s="85" t="s">
        <v>177</v>
      </c>
      <c r="C34" s="40" t="s">
        <v>131</v>
      </c>
      <c r="D34" s="41" t="s">
        <v>132</v>
      </c>
      <c r="E34" s="42" t="s">
        <v>133</v>
      </c>
      <c r="F34" s="42" t="s">
        <v>134</v>
      </c>
      <c r="G34" s="43" t="s">
        <v>135</v>
      </c>
      <c r="H34" s="44" t="s">
        <v>179</v>
      </c>
      <c r="I34" s="43">
        <v>1129</v>
      </c>
      <c r="J34" s="43">
        <f t="shared" si="0"/>
        <v>1693.5</v>
      </c>
      <c r="K34" s="45">
        <v>0</v>
      </c>
      <c r="L34" s="46">
        <f t="shared" si="1"/>
        <v>0</v>
      </c>
      <c r="M34" s="47">
        <v>0</v>
      </c>
      <c r="N34" s="47">
        <f t="shared" si="2"/>
        <v>0</v>
      </c>
      <c r="O34" s="55"/>
      <c r="P34" s="55"/>
    </row>
    <row r="35" spans="1:17" s="25" customFormat="1" ht="22.05" customHeight="1" x14ac:dyDescent="0.25">
      <c r="A35" s="38">
        <v>2</v>
      </c>
      <c r="B35" s="85"/>
      <c r="C35" s="40" t="s">
        <v>131</v>
      </c>
      <c r="D35" s="41" t="s">
        <v>132</v>
      </c>
      <c r="E35" s="42" t="s">
        <v>133</v>
      </c>
      <c r="F35" s="42" t="s">
        <v>134</v>
      </c>
      <c r="G35" s="43" t="s">
        <v>178</v>
      </c>
      <c r="H35" s="44" t="s">
        <v>180</v>
      </c>
      <c r="I35" s="43">
        <v>160</v>
      </c>
      <c r="J35" s="43">
        <f t="shared" si="0"/>
        <v>240</v>
      </c>
      <c r="K35" s="45">
        <v>0</v>
      </c>
      <c r="L35" s="46">
        <f t="shared" si="1"/>
        <v>0</v>
      </c>
      <c r="M35" s="47">
        <v>0</v>
      </c>
      <c r="N35" s="47">
        <f t="shared" si="2"/>
        <v>0</v>
      </c>
      <c r="O35" s="55"/>
      <c r="P35" s="55"/>
    </row>
    <row r="36" spans="1:17" s="25" customFormat="1" ht="22.05" customHeight="1" x14ac:dyDescent="0.25">
      <c r="A36" s="38" t="s">
        <v>130</v>
      </c>
      <c r="B36" s="85" t="s">
        <v>140</v>
      </c>
      <c r="C36" s="39"/>
      <c r="D36" s="41" t="s">
        <v>141</v>
      </c>
      <c r="E36" s="42" t="s">
        <v>138</v>
      </c>
      <c r="F36" s="42" t="s">
        <v>134</v>
      </c>
      <c r="G36" s="43" t="s">
        <v>135</v>
      </c>
      <c r="H36" s="44" t="s">
        <v>183</v>
      </c>
      <c r="I36" s="43">
        <v>1</v>
      </c>
      <c r="J36" s="43">
        <f t="shared" si="0"/>
        <v>1.5</v>
      </c>
      <c r="K36" s="45">
        <v>0</v>
      </c>
      <c r="L36" s="46">
        <f t="shared" si="1"/>
        <v>0</v>
      </c>
      <c r="M36" s="47">
        <v>0</v>
      </c>
      <c r="N36" s="47">
        <f t="shared" si="2"/>
        <v>0</v>
      </c>
      <c r="O36" s="55"/>
      <c r="P36" s="55"/>
    </row>
    <row r="37" spans="1:17" s="25" customFormat="1" ht="22.05" customHeight="1" x14ac:dyDescent="0.25">
      <c r="A37" s="38" t="s">
        <v>136</v>
      </c>
      <c r="B37" s="85"/>
      <c r="C37" s="39"/>
      <c r="D37" s="41" t="s">
        <v>141</v>
      </c>
      <c r="E37" s="42" t="s">
        <v>133</v>
      </c>
      <c r="F37" s="42" t="s">
        <v>134</v>
      </c>
      <c r="G37" s="43" t="s">
        <v>135</v>
      </c>
      <c r="H37" s="44" t="s">
        <v>186</v>
      </c>
      <c r="I37" s="43">
        <v>1</v>
      </c>
      <c r="J37" s="43">
        <f t="shared" si="0"/>
        <v>1.5</v>
      </c>
      <c r="K37" s="45">
        <v>0</v>
      </c>
      <c r="L37" s="46">
        <f t="shared" si="1"/>
        <v>0</v>
      </c>
      <c r="M37" s="47">
        <v>0</v>
      </c>
      <c r="N37" s="47">
        <f t="shared" si="2"/>
        <v>0</v>
      </c>
      <c r="O37" s="55"/>
      <c r="P37" s="55"/>
    </row>
    <row r="38" spans="1:17" s="25" customFormat="1" ht="22.05" customHeight="1" x14ac:dyDescent="0.25">
      <c r="A38" s="38" t="s">
        <v>130</v>
      </c>
      <c r="B38" s="85" t="s">
        <v>142</v>
      </c>
      <c r="C38" s="39"/>
      <c r="D38" s="41" t="s">
        <v>143</v>
      </c>
      <c r="E38" s="42" t="s">
        <v>138</v>
      </c>
      <c r="F38" s="42" t="s">
        <v>134</v>
      </c>
      <c r="G38" s="43" t="s">
        <v>135</v>
      </c>
      <c r="H38" s="44" t="s">
        <v>187</v>
      </c>
      <c r="I38" s="43">
        <v>1</v>
      </c>
      <c r="J38" s="43">
        <f t="shared" si="0"/>
        <v>1.5</v>
      </c>
      <c r="K38" s="45">
        <v>0</v>
      </c>
      <c r="L38" s="46">
        <f t="shared" si="1"/>
        <v>0</v>
      </c>
      <c r="M38" s="47">
        <v>0</v>
      </c>
      <c r="N38" s="47">
        <f t="shared" si="2"/>
        <v>0</v>
      </c>
      <c r="O38" s="55"/>
      <c r="P38" s="55"/>
    </row>
    <row r="39" spans="1:17" s="25" customFormat="1" ht="22.05" customHeight="1" x14ac:dyDescent="0.25">
      <c r="A39" s="38" t="s">
        <v>136</v>
      </c>
      <c r="B39" s="85"/>
      <c r="C39" s="39"/>
      <c r="D39" s="41" t="s">
        <v>143</v>
      </c>
      <c r="E39" s="42" t="s">
        <v>133</v>
      </c>
      <c r="F39" s="42" t="s">
        <v>134</v>
      </c>
      <c r="G39" s="43" t="s">
        <v>135</v>
      </c>
      <c r="H39" s="44" t="s">
        <v>184</v>
      </c>
      <c r="I39" s="43">
        <v>1</v>
      </c>
      <c r="J39" s="43">
        <f t="shared" si="0"/>
        <v>1.5</v>
      </c>
      <c r="K39" s="45">
        <v>0</v>
      </c>
      <c r="L39" s="46">
        <f t="shared" si="1"/>
        <v>0</v>
      </c>
      <c r="M39" s="47">
        <v>0</v>
      </c>
      <c r="N39" s="47">
        <f t="shared" si="2"/>
        <v>0</v>
      </c>
      <c r="O39" s="55"/>
      <c r="P39" s="55"/>
    </row>
    <row r="40" spans="1:17" s="25" customFormat="1" ht="22.05" customHeight="1" x14ac:dyDescent="0.25">
      <c r="A40" s="38">
        <v>1</v>
      </c>
      <c r="B40" s="39" t="s">
        <v>181</v>
      </c>
      <c r="C40" s="39" t="s">
        <v>154</v>
      </c>
      <c r="D40" s="41" t="s">
        <v>132</v>
      </c>
      <c r="E40" s="42" t="s">
        <v>133</v>
      </c>
      <c r="F40" s="42" t="s">
        <v>134</v>
      </c>
      <c r="G40" s="43" t="s">
        <v>135</v>
      </c>
      <c r="H40" s="44" t="s">
        <v>182</v>
      </c>
      <c r="I40" s="43">
        <v>104</v>
      </c>
      <c r="J40" s="43">
        <f t="shared" si="0"/>
        <v>156</v>
      </c>
      <c r="K40" s="45">
        <v>0</v>
      </c>
      <c r="L40" s="46">
        <f t="shared" si="1"/>
        <v>0</v>
      </c>
      <c r="M40" s="47">
        <v>0</v>
      </c>
      <c r="N40" s="47">
        <f t="shared" si="2"/>
        <v>0</v>
      </c>
      <c r="O40" s="55"/>
      <c r="P40" s="55"/>
    </row>
    <row r="41" spans="1:17" s="25" customFormat="1" ht="22.05" customHeight="1" x14ac:dyDescent="0.25">
      <c r="A41" s="84" t="s">
        <v>144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48"/>
      <c r="M41" s="33"/>
      <c r="N41" s="33"/>
      <c r="O41" s="55"/>
      <c r="P41" s="55"/>
    </row>
    <row r="42" spans="1:17" s="25" customFormat="1" ht="22.05" customHeight="1" x14ac:dyDescent="0.25">
      <c r="A42" s="88" t="s">
        <v>145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7" s="32" customFormat="1" ht="86.4" customHeight="1" x14ac:dyDescent="0.3">
      <c r="A43" s="35" t="s">
        <v>123</v>
      </c>
      <c r="B43" s="36" t="s">
        <v>124</v>
      </c>
      <c r="C43" s="36" t="s">
        <v>125</v>
      </c>
      <c r="D43" s="36" t="s">
        <v>126</v>
      </c>
      <c r="E43" s="36" t="s">
        <v>127</v>
      </c>
      <c r="F43" s="36" t="s">
        <v>128</v>
      </c>
      <c r="G43" s="36" t="s">
        <v>129</v>
      </c>
      <c r="H43" s="37" t="s">
        <v>195</v>
      </c>
      <c r="I43" s="36" t="s">
        <v>193</v>
      </c>
      <c r="J43" s="36" t="s">
        <v>196</v>
      </c>
      <c r="K43" s="36" t="s">
        <v>197</v>
      </c>
      <c r="L43" s="36" t="s">
        <v>198</v>
      </c>
      <c r="M43" s="36" t="s">
        <v>199</v>
      </c>
      <c r="N43" s="36" t="s">
        <v>200</v>
      </c>
      <c r="O43" s="36" t="s">
        <v>206</v>
      </c>
      <c r="P43" s="56" t="s">
        <v>66</v>
      </c>
      <c r="Q43" s="51"/>
    </row>
    <row r="44" spans="1:17" s="25" customFormat="1" ht="22.05" customHeight="1" x14ac:dyDescent="0.25">
      <c r="A44" s="38" t="s">
        <v>130</v>
      </c>
      <c r="B44" s="39" t="s">
        <v>146</v>
      </c>
      <c r="C44" s="40"/>
      <c r="D44" s="42" t="s">
        <v>132</v>
      </c>
      <c r="E44" s="42" t="s">
        <v>133</v>
      </c>
      <c r="F44" s="42" t="s">
        <v>134</v>
      </c>
      <c r="G44" s="39" t="s">
        <v>135</v>
      </c>
      <c r="H44" s="44" t="s">
        <v>185</v>
      </c>
      <c r="I44" s="43">
        <v>1</v>
      </c>
      <c r="J44" s="43">
        <f>I44*1.5</f>
        <v>1.5</v>
      </c>
      <c r="K44" s="49">
        <v>0</v>
      </c>
      <c r="L44" s="34">
        <f>K44*I44</f>
        <v>0</v>
      </c>
      <c r="M44" s="34">
        <v>0</v>
      </c>
      <c r="N44" s="34">
        <f>M44*J44</f>
        <v>0</v>
      </c>
      <c r="O44" s="55"/>
      <c r="P44" s="55"/>
    </row>
    <row r="45" spans="1:17" s="25" customFormat="1" ht="22.05" customHeight="1" x14ac:dyDescent="0.25">
      <c r="A45" s="38" t="s">
        <v>136</v>
      </c>
      <c r="B45" s="39" t="s">
        <v>147</v>
      </c>
      <c r="C45" s="40"/>
      <c r="D45" s="42" t="s">
        <v>132</v>
      </c>
      <c r="E45" s="42" t="s">
        <v>138</v>
      </c>
      <c r="F45" s="42" t="s">
        <v>134</v>
      </c>
      <c r="G45" s="39" t="s">
        <v>148</v>
      </c>
      <c r="H45" s="44" t="s">
        <v>185</v>
      </c>
      <c r="I45" s="43">
        <v>1</v>
      </c>
      <c r="J45" s="43">
        <f>I45*1.5</f>
        <v>1.5</v>
      </c>
      <c r="K45" s="49">
        <v>0</v>
      </c>
      <c r="L45" s="34">
        <f>K45*I45</f>
        <v>0</v>
      </c>
      <c r="M45" s="34">
        <v>0</v>
      </c>
      <c r="N45" s="34">
        <f>M45*J45</f>
        <v>0</v>
      </c>
      <c r="O45" s="55"/>
      <c r="P45" s="55"/>
    </row>
    <row r="46" spans="1:17" s="25" customFormat="1" ht="18.600000000000001" customHeight="1" x14ac:dyDescent="0.25">
      <c r="A46" s="84" t="s">
        <v>144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33"/>
      <c r="M46" s="33"/>
      <c r="N46" s="33"/>
      <c r="O46" s="55"/>
      <c r="P46" s="55"/>
    </row>
    <row r="47" spans="1:17" s="14" customFormat="1" ht="21.6" customHeight="1" x14ac:dyDescent="0.3">
      <c r="A47" s="64" t="s">
        <v>85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</row>
    <row r="48" spans="1:17" ht="22.2" customHeight="1" x14ac:dyDescent="0.3">
      <c r="A48" s="60" t="s">
        <v>86</v>
      </c>
      <c r="B48" s="60"/>
      <c r="C48" s="60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22.8" customHeight="1" x14ac:dyDescent="0.3">
      <c r="A49" s="60" t="s">
        <v>87</v>
      </c>
      <c r="B49" s="60"/>
      <c r="C49" s="60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33.6" customHeight="1" x14ac:dyDescent="0.3">
      <c r="A50" s="60" t="s">
        <v>88</v>
      </c>
      <c r="B50" s="60"/>
      <c r="C50" s="60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ht="63" customHeight="1" x14ac:dyDescent="0.3">
      <c r="A51" s="60" t="s">
        <v>102</v>
      </c>
      <c r="B51" s="60"/>
      <c r="C51" s="60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</row>
    <row r="52" spans="1:16" ht="21.6" customHeight="1" x14ac:dyDescent="0.3">
      <c r="A52" s="60" t="s">
        <v>89</v>
      </c>
      <c r="B52" s="60"/>
      <c r="C52" s="60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  <row r="53" spans="1:16" ht="28.8" customHeight="1" x14ac:dyDescent="0.3">
      <c r="A53" s="60" t="s">
        <v>90</v>
      </c>
      <c r="B53" s="60"/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ht="28.8" customHeight="1" x14ac:dyDescent="0.3">
      <c r="A54" s="60" t="s">
        <v>101</v>
      </c>
      <c r="B54" s="60"/>
      <c r="C54" s="60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63.6" customHeight="1" x14ac:dyDescent="0.3">
      <c r="A55" s="60" t="s">
        <v>92</v>
      </c>
      <c r="B55" s="60"/>
      <c r="C55" s="6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</row>
    <row r="56" spans="1:16" ht="40.200000000000003" customHeight="1" x14ac:dyDescent="0.3">
      <c r="A56" s="60" t="s">
        <v>93</v>
      </c>
      <c r="B56" s="60"/>
      <c r="C56" s="60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</row>
    <row r="57" spans="1:16" s="30" customFormat="1" ht="18.600000000000001" customHeight="1" x14ac:dyDescent="0.3">
      <c r="A57" s="60" t="s">
        <v>94</v>
      </c>
      <c r="B57" s="60"/>
      <c r="C57" s="60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s="30" customFormat="1" ht="38.4" customHeight="1" x14ac:dyDescent="0.3">
      <c r="A58" s="92" t="s">
        <v>205</v>
      </c>
      <c r="B58" s="92"/>
      <c r="C58" s="92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</row>
    <row r="59" spans="1:16" s="30" customFormat="1" ht="22.2" customHeight="1" x14ac:dyDescent="0.3">
      <c r="A59" s="92" t="s">
        <v>189</v>
      </c>
      <c r="B59" s="92"/>
      <c r="C59" s="92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6" s="30" customFormat="1" ht="13.8" x14ac:dyDescent="0.3">
      <c r="A60" s="93" t="s">
        <v>190</v>
      </c>
      <c r="B60" s="93"/>
      <c r="C60" s="93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s="30" customFormat="1" ht="58.8" customHeight="1" x14ac:dyDescent="0.3">
      <c r="A61" s="94" t="s">
        <v>191</v>
      </c>
      <c r="B61" s="94"/>
      <c r="C61" s="94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s="30" customFormat="1" ht="26.4" customHeight="1" x14ac:dyDescent="0.3">
      <c r="A62" s="93" t="s">
        <v>192</v>
      </c>
      <c r="B62" s="93"/>
      <c r="C62" s="93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63.6" customHeight="1" x14ac:dyDescent="0.3">
      <c r="A63" s="81" t="s">
        <v>151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</sheetData>
  <mergeCells count="66">
    <mergeCell ref="D56:P56"/>
    <mergeCell ref="A3:P3"/>
    <mergeCell ref="A2:P2"/>
    <mergeCell ref="A1:P1"/>
    <mergeCell ref="D50:P50"/>
    <mergeCell ref="D51:P51"/>
    <mergeCell ref="E8:P8"/>
    <mergeCell ref="E7:P7"/>
    <mergeCell ref="A6:P6"/>
    <mergeCell ref="A5:P5"/>
    <mergeCell ref="A4:P4"/>
    <mergeCell ref="E14:P14"/>
    <mergeCell ref="E13:P13"/>
    <mergeCell ref="E12:P12"/>
    <mergeCell ref="E11:P11"/>
    <mergeCell ref="A9:D9"/>
    <mergeCell ref="A10:D10"/>
    <mergeCell ref="E10:P10"/>
    <mergeCell ref="E9:P9"/>
    <mergeCell ref="A14:D14"/>
    <mergeCell ref="A56:C56"/>
    <mergeCell ref="A57:C57"/>
    <mergeCell ref="A53:C53"/>
    <mergeCell ref="A54:C54"/>
    <mergeCell ref="B28:B33"/>
    <mergeCell ref="B34:B35"/>
    <mergeCell ref="A55:C55"/>
    <mergeCell ref="B20:B27"/>
    <mergeCell ref="A50:C50"/>
    <mergeCell ref="A51:C51"/>
    <mergeCell ref="A52:C52"/>
    <mergeCell ref="D52:P52"/>
    <mergeCell ref="D53:P53"/>
    <mergeCell ref="D54:P54"/>
    <mergeCell ref="D55:P55"/>
    <mergeCell ref="A48:C48"/>
    <mergeCell ref="A49:C49"/>
    <mergeCell ref="A15:D15"/>
    <mergeCell ref="A41:K41"/>
    <mergeCell ref="B36:B37"/>
    <mergeCell ref="B38:B39"/>
    <mergeCell ref="A46:K46"/>
    <mergeCell ref="A16:P16"/>
    <mergeCell ref="E15:P15"/>
    <mergeCell ref="A17:P17"/>
    <mergeCell ref="A42:P42"/>
    <mergeCell ref="A47:P47"/>
    <mergeCell ref="D48:P48"/>
    <mergeCell ref="D49:P49"/>
    <mergeCell ref="A11:D11"/>
    <mergeCell ref="A13:D13"/>
    <mergeCell ref="A7:D7"/>
    <mergeCell ref="A8:D8"/>
    <mergeCell ref="A12:D12"/>
    <mergeCell ref="A63:P63"/>
    <mergeCell ref="D61:P61"/>
    <mergeCell ref="D57:P57"/>
    <mergeCell ref="D58:P58"/>
    <mergeCell ref="D59:P59"/>
    <mergeCell ref="D62:P62"/>
    <mergeCell ref="D60:P60"/>
    <mergeCell ref="A59:C59"/>
    <mergeCell ref="A60:C60"/>
    <mergeCell ref="A61:C61"/>
    <mergeCell ref="A62:C62"/>
    <mergeCell ref="A58:C58"/>
  </mergeCells>
  <phoneticPr fontId="14" type="noConversion"/>
  <pageMargins left="0.7" right="0.7" top="0.75" bottom="0.75" header="0.3" footer="0.3"/>
  <pageSetup paperSize="9" orientation="portrait" r:id="rId1"/>
  <ignoredErrors>
    <ignoredError sqref="H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alkohole mocne</vt:lpstr>
      <vt:lpstr>wina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2022-10-06T13:37:53Z</dcterms:created>
  <dcterms:modified xsi:type="dcterms:W3CDTF">2022-11-21T11:47:10Z</dcterms:modified>
</cp:coreProperties>
</file>